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SDLX_MP\FORMULAIRES CAVALIER DE LASALLE - À REMPLIR 20 JUIN\"/>
    </mc:Choice>
  </mc:AlternateContent>
  <bookViews>
    <workbookView xWindow="0" yWindow="0" windowWidth="20670" windowHeight="7170"/>
  </bookViews>
  <sheets>
    <sheet name="Formulaire nouveau fournisseur" sheetId="1" r:id="rId1"/>
    <sheet name="Tableau" sheetId="2" state="hidden" r:id="rId2"/>
    <sheet name="Paiement pré-autorisé (PPA)" sheetId="3" state="hidden" r:id="rId3"/>
  </sheets>
  <calcPr calcId="152511"/>
</workbook>
</file>

<file path=xl/calcChain.xml><?xml version="1.0" encoding="utf-8"?>
<calcChain xmlns="http://schemas.openxmlformats.org/spreadsheetml/2006/main">
  <c r="I91" i="2" l="1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12" i="2"/>
  <c r="I13" i="2"/>
  <c r="I14" i="2"/>
  <c r="I15" i="2"/>
  <c r="I19" i="2"/>
  <c r="I26" i="2"/>
  <c r="I27" i="2"/>
  <c r="I28" i="2"/>
  <c r="I29" i="2"/>
  <c r="I56" i="2"/>
  <c r="I57" i="2"/>
  <c r="I58" i="2"/>
  <c r="I59" i="2"/>
  <c r="I60" i="2"/>
  <c r="I61" i="2"/>
  <c r="I68" i="2"/>
  <c r="I69" i="2"/>
  <c r="I70" i="2"/>
  <c r="I71" i="2"/>
  <c r="I72" i="2"/>
  <c r="I73" i="2"/>
  <c r="I3" i="2"/>
  <c r="G62" i="2" l="1"/>
  <c r="G30" i="2"/>
  <c r="G20" i="2"/>
  <c r="G16" i="2"/>
  <c r="G4" i="2"/>
  <c r="G21" i="2" l="1"/>
  <c r="I20" i="2"/>
  <c r="G31" i="2"/>
  <c r="I30" i="2"/>
  <c r="G5" i="2"/>
  <c r="I4" i="2"/>
  <c r="G63" i="2"/>
  <c r="I62" i="2"/>
  <c r="G17" i="2"/>
  <c r="I16" i="2"/>
  <c r="F49" i="1"/>
  <c r="B5" i="1"/>
  <c r="B4" i="1"/>
  <c r="B3" i="1"/>
  <c r="G64" i="2" l="1"/>
  <c r="I63" i="2"/>
  <c r="G32" i="2"/>
  <c r="I31" i="2"/>
  <c r="G18" i="2"/>
  <c r="I18" i="2" s="1"/>
  <c r="I17" i="2"/>
  <c r="G6" i="2"/>
  <c r="I5" i="2"/>
  <c r="G22" i="2"/>
  <c r="I21" i="2"/>
  <c r="G7" i="2" l="1"/>
  <c r="I6" i="2"/>
  <c r="G33" i="2"/>
  <c r="I32" i="2"/>
  <c r="G65" i="2"/>
  <c r="I64" i="2"/>
  <c r="G23" i="2"/>
  <c r="I22" i="2"/>
  <c r="G66" i="2" l="1"/>
  <c r="I65" i="2"/>
  <c r="G8" i="2"/>
  <c r="I7" i="2"/>
  <c r="G24" i="2"/>
  <c r="I23" i="2"/>
  <c r="G34" i="2"/>
  <c r="I33" i="2"/>
  <c r="G35" i="2" l="1"/>
  <c r="I34" i="2"/>
  <c r="G9" i="2"/>
  <c r="I8" i="2"/>
  <c r="G25" i="2"/>
  <c r="I25" i="2" s="1"/>
  <c r="I24" i="2"/>
  <c r="G67" i="2"/>
  <c r="I67" i="2" s="1"/>
  <c r="I66" i="2"/>
  <c r="G10" i="2" l="1"/>
  <c r="I9" i="2"/>
  <c r="G36" i="2"/>
  <c r="I35" i="2"/>
  <c r="G37" i="2" l="1"/>
  <c r="I36" i="2"/>
  <c r="G11" i="2"/>
  <c r="I11" i="2" s="1"/>
  <c r="I10" i="2"/>
  <c r="G38" i="2" l="1"/>
  <c r="I37" i="2"/>
  <c r="G39" i="2" l="1"/>
  <c r="I38" i="2"/>
  <c r="G40" i="2" l="1"/>
  <c r="I39" i="2"/>
  <c r="G41" i="2" l="1"/>
  <c r="I40" i="2"/>
  <c r="G42" i="2" l="1"/>
  <c r="I41" i="2"/>
  <c r="G43" i="2" l="1"/>
  <c r="I42" i="2"/>
  <c r="G44" i="2" l="1"/>
  <c r="I43" i="2"/>
  <c r="G45" i="2" l="1"/>
  <c r="I44" i="2"/>
  <c r="G46" i="2" l="1"/>
  <c r="I45" i="2"/>
  <c r="G47" i="2" l="1"/>
  <c r="I46" i="2"/>
  <c r="G48" i="2" l="1"/>
  <c r="I47" i="2"/>
  <c r="G49" i="2" l="1"/>
  <c r="I48" i="2"/>
  <c r="G50" i="2" l="1"/>
  <c r="I49" i="2"/>
  <c r="G51" i="2" l="1"/>
  <c r="I50" i="2"/>
  <c r="G52" i="2" l="1"/>
  <c r="I51" i="2"/>
  <c r="G53" i="2" l="1"/>
  <c r="I52" i="2"/>
  <c r="G54" i="2" l="1"/>
  <c r="I53" i="2"/>
  <c r="G55" i="2" l="1"/>
  <c r="I55" i="2" s="1"/>
  <c r="I54" i="2"/>
  <c r="B54" i="1" l="1"/>
</calcChain>
</file>

<file path=xl/sharedStrings.xml><?xml version="1.0" encoding="utf-8"?>
<sst xmlns="http://schemas.openxmlformats.org/spreadsheetml/2006/main" count="395" uniqueCount="365">
  <si>
    <t>SEC Ambiance IDS</t>
  </si>
  <si>
    <t>SEC Elogia</t>
  </si>
  <si>
    <t>SEC Le Quartier Mont St-Hilaire</t>
  </si>
  <si>
    <t>SEC Le Félix Vaudreuil-Dorion</t>
  </si>
  <si>
    <t>SEC L'Avantage</t>
  </si>
  <si>
    <t>SEC Les Jardins Millen</t>
  </si>
  <si>
    <t>SEC Le Gibraltar</t>
  </si>
  <si>
    <t>SEC Le Savignon</t>
  </si>
  <si>
    <t>SEC Le Vu</t>
  </si>
  <si>
    <t>SEC Le 22</t>
  </si>
  <si>
    <t>SEC Boréa</t>
  </si>
  <si>
    <t>SEC Floréa</t>
  </si>
  <si>
    <t>SEC Ekla</t>
  </si>
  <si>
    <t>SEC Lilo</t>
  </si>
  <si>
    <t>NOM DES RÉSIDENCES</t>
  </si>
  <si>
    <t>SEC Le Notre-Dame (Repentigny)</t>
  </si>
  <si>
    <t>No TVQ:</t>
  </si>
  <si>
    <t>MODE DE PAIEMENT:</t>
  </si>
  <si>
    <t>PAIEMENT PRÉ-AUTORISÉ  (PPA)</t>
  </si>
  <si>
    <t>Numéro de compte</t>
  </si>
  <si>
    <t>Paiement pré-autorisé (PPA)</t>
  </si>
  <si>
    <t>Numéro de l'institut financière et de la succursale</t>
  </si>
  <si>
    <t xml:space="preserve">No TPS: </t>
  </si>
  <si>
    <t>SEC Station-Est</t>
  </si>
  <si>
    <t>SEC L'Initial</t>
  </si>
  <si>
    <t>SEC Ora</t>
  </si>
  <si>
    <t>SEC La Cité des Tours</t>
  </si>
  <si>
    <t>Tél: 450-433-6544</t>
  </si>
  <si>
    <t xml:space="preserve">Nom légal de l'entreprise: </t>
  </si>
  <si>
    <t>Adresse de l'entreprise:</t>
  </si>
  <si>
    <t>Ville:</t>
  </si>
  <si>
    <t>Code postal:</t>
  </si>
  <si>
    <t>Téléphone:</t>
  </si>
  <si>
    <t>Télécopieur:</t>
  </si>
  <si>
    <t>Terme de paiement:</t>
  </si>
  <si>
    <t>IDENTIFICATION</t>
  </si>
  <si>
    <t>INFORMATION BANCAIRE POUR PAIEMENT ÉLECTRONIQUE</t>
  </si>
  <si>
    <t>Nom de l'institution bancaire:</t>
  </si>
  <si>
    <t>Numéro du compte:</t>
  </si>
  <si>
    <t>Numéro de la succursale:</t>
  </si>
  <si>
    <t>(3 chiffres)</t>
  </si>
  <si>
    <t>(5 chiffres)</t>
  </si>
  <si>
    <t>Adresse courriel:</t>
  </si>
  <si>
    <t>Poste occupé:</t>
  </si>
  <si>
    <t>Numéro de l'institution:</t>
  </si>
  <si>
    <t>très important</t>
  </si>
  <si>
    <t>Commentaire</t>
  </si>
  <si>
    <t>Catégorie</t>
  </si>
  <si>
    <t>Code G/L</t>
  </si>
  <si>
    <t>Fax: 450-433-5930</t>
  </si>
  <si>
    <t>SEC Cavalier de Lasalle</t>
  </si>
  <si>
    <t>SEC Les Promenades du Parc</t>
  </si>
  <si>
    <t>SEC Les Jardins du Campanile</t>
  </si>
  <si>
    <t>SEC La Croisée de l'Est</t>
  </si>
  <si>
    <t>SEC Quartier Sud</t>
  </si>
  <si>
    <t>SEC Sevä</t>
  </si>
  <si>
    <t>SEC Caléo</t>
  </si>
  <si>
    <t>Le Groupe Maurice inc.</t>
  </si>
  <si>
    <t>Gestion Immobilière Luc Maurice inc.</t>
  </si>
  <si>
    <t>Investissement Immobilier Groupe Maurice inc.</t>
  </si>
  <si>
    <t>SEC Vent de l'Ouest</t>
  </si>
  <si>
    <t>SEC L'Image d'Outremont</t>
  </si>
  <si>
    <t>25, rue Marché, Ste-Thérèse (Québec)   J7E 5T2</t>
  </si>
  <si>
    <t>S.V.P., fournir un spécimen de chèque</t>
  </si>
  <si>
    <t>Afin de vous faire parvenir la copie détaillée du dépôt effectué à votre compte, veuillez nous fournir les coordonnées suivantes</t>
  </si>
  <si>
    <t>Nom de la personne ressource:</t>
  </si>
  <si>
    <t>N. E. Q. :</t>
  </si>
  <si>
    <t>(Incluant les zéros placés devant ou à la suite)</t>
  </si>
  <si>
    <t>ADRESSE DES RÉSIDENCES</t>
  </si>
  <si>
    <t>NUMÉRO DE TÉLÉPHONE</t>
  </si>
  <si>
    <t>NUMÉRO DE FAX</t>
  </si>
  <si>
    <t>ADRESSE COURRIEL</t>
  </si>
  <si>
    <t>compteapayer@legroupemaurice.com</t>
  </si>
  <si>
    <t>505, rue Notre-Dame, Repentigny (Québec) J6A 8K5</t>
  </si>
  <si>
    <t>Tél: 450-582-9200</t>
  </si>
  <si>
    <t>Fax: 450-582-6730</t>
  </si>
  <si>
    <t>techcomptable@lesresidencesdumarche.com</t>
  </si>
  <si>
    <t>techcomptable@lenotre-dame.com</t>
  </si>
  <si>
    <t>Tél: 514-331-2003</t>
  </si>
  <si>
    <t>Fax: 514-331-2266</t>
  </si>
  <si>
    <t>techcomptable@lesverrieresdugolf.com</t>
  </si>
  <si>
    <t>800, rue Gagné, Lasalle (Québec) H8P 3W3</t>
  </si>
  <si>
    <t>Tél: 514-364-0004</t>
  </si>
  <si>
    <t>Fax: 514-331-1110</t>
  </si>
  <si>
    <t>techcomptable@lecavalierlasalle.com</t>
  </si>
  <si>
    <t>Tél: 514-768-2888</t>
  </si>
  <si>
    <t>Fax: 514-768-3113</t>
  </si>
  <si>
    <t>techcomptable@ambianceiledessoeurs.com</t>
  </si>
  <si>
    <t>1910, Adoncour, Longueuil (Québec) J4N 1T3</t>
  </si>
  <si>
    <t>Tél: 450-448-3448</t>
  </si>
  <si>
    <t>Fax: 450-448-1919</t>
  </si>
  <si>
    <t>techcomptable@lespromenadesduparc.com</t>
  </si>
  <si>
    <t>Tél: 819-536-5050</t>
  </si>
  <si>
    <t>Fax: 819-536-5522</t>
  </si>
  <si>
    <t>techcomptable@lesjardinsducampanile.com</t>
  </si>
  <si>
    <t>Tél: 514-259-1234</t>
  </si>
  <si>
    <t>Fax: 514-620-8666</t>
  </si>
  <si>
    <t>techcomptable@ventdelouest.com</t>
  </si>
  <si>
    <t>4500, boul. Jacques Bizard, Ste-Geneviève (Québec) H9H 5N3</t>
  </si>
  <si>
    <t>5440, rue  Sherbrooke Est, Montréal (Québec) H1V 1A1</t>
  </si>
  <si>
    <t>Tél: 514-620-4666</t>
  </si>
  <si>
    <t>Fax: 514-259-0123</t>
  </si>
  <si>
    <t>techcomptable@elogia.com</t>
  </si>
  <si>
    <t>Tél: 514-948-1040</t>
  </si>
  <si>
    <t>Fax: 514-948-5563</t>
  </si>
  <si>
    <t>techcomptable@limagedoutremont.com</t>
  </si>
  <si>
    <t>Tél: 450-464-1444</t>
  </si>
  <si>
    <t>Fax: 450-464-1555</t>
  </si>
  <si>
    <t>techcomptable@lequartiermontsainthilaire.com</t>
  </si>
  <si>
    <t>Tél: 450-372-2224</t>
  </si>
  <si>
    <t>Fax: 450-372-2225</t>
  </si>
  <si>
    <t>techcomptable@lacroiseedelest.com</t>
  </si>
  <si>
    <t>Tél: 450-455-7889</t>
  </si>
  <si>
    <t>Fax: 450-455-7813</t>
  </si>
  <si>
    <t>techcomptable@lefelixvaudreuildorion.com</t>
  </si>
  <si>
    <t>Tél: 450-926-0111</t>
  </si>
  <si>
    <t>Fax: 450-926-0113</t>
  </si>
  <si>
    <t>techcomptable@residencelavantage.com</t>
  </si>
  <si>
    <t>Tél: 514-334-5757</t>
  </si>
  <si>
    <t>Fax: 514-334-6767</t>
  </si>
  <si>
    <t>techcomptable@lesjardinsmillen.com</t>
  </si>
  <si>
    <t>Tél: 450-349-5554</t>
  </si>
  <si>
    <t>Fax: 450-349-6664</t>
  </si>
  <si>
    <t>techcomptable@lacitedestours.com</t>
  </si>
  <si>
    <t>Tél: 418-681-2777</t>
  </si>
  <si>
    <t>Fax: 418-681-2711</t>
  </si>
  <si>
    <t>techcomptable@residencelegibraltar.com</t>
  </si>
  <si>
    <t>Tél: 514-634-4646</t>
  </si>
  <si>
    <t>Fax: 514-634-4242</t>
  </si>
  <si>
    <t>techcomptable@lesavignon.com</t>
  </si>
  <si>
    <t>Tél: 819-575-5050</t>
  </si>
  <si>
    <t>Fax: 819-575-5055</t>
  </si>
  <si>
    <t>techcomptable@residencelevu.com</t>
  </si>
  <si>
    <t>1150, rue de Courchevel, Lévis (Québec) G6W 0M3</t>
  </si>
  <si>
    <t>Tél: 418-304-2092</t>
  </si>
  <si>
    <t>Fax: 418-304-2093</t>
  </si>
  <si>
    <t>techcomptable@residencequartiersud.com</t>
  </si>
  <si>
    <t>4400, Jean-Talon Est, Montréal (Québec) H1S 0C5</t>
  </si>
  <si>
    <t>Tél: 514-372-3838</t>
  </si>
  <si>
    <t>Fax: 514-373-9797</t>
  </si>
  <si>
    <t>techcomptable@residencele22.com</t>
  </si>
  <si>
    <t>61, 54e avenue Est, Blainville (Québec) J7C 0P3</t>
  </si>
  <si>
    <t>Tél: 450-508-8073</t>
  </si>
  <si>
    <t>Fax: 450-508-8074</t>
  </si>
  <si>
    <t>techcomptable@residenceborea.com</t>
  </si>
  <si>
    <t>Tél: 450-729-2020</t>
  </si>
  <si>
    <t>Fax: 450-729-2345</t>
  </si>
  <si>
    <t>techcomptable@residenceekla.com</t>
  </si>
  <si>
    <t>techcomptable@residenceflorea.com</t>
  </si>
  <si>
    <t>Tél: 418-204-2518</t>
  </si>
  <si>
    <t>Fax: 418-204-5555</t>
  </si>
  <si>
    <t>Tél: 514-657-5151</t>
  </si>
  <si>
    <t>techcomptable@residencestationest.com</t>
  </si>
  <si>
    <t>Tél: 514-646-8008</t>
  </si>
  <si>
    <t>Fax: 514-646-8009</t>
  </si>
  <si>
    <t>Fax: 514-657-5152</t>
  </si>
  <si>
    <t>techcomptable@residencelilo.com</t>
  </si>
  <si>
    <t>Tél: 450-724-2008</t>
  </si>
  <si>
    <t>Fax: 450-724-2009</t>
  </si>
  <si>
    <t>techcomptable@residenceseva.com</t>
  </si>
  <si>
    <t>Tél: 514-370-8787</t>
  </si>
  <si>
    <t>Fax: 514-370-8529</t>
  </si>
  <si>
    <t>techcomptable@residenceora.com</t>
  </si>
  <si>
    <t>137-2400 rue des Nations, St-Laurent (Québec) H4R 3G7</t>
  </si>
  <si>
    <t>mgrigori@legroupemaurice.com</t>
  </si>
  <si>
    <t>jlarose@legroupemaurice.com</t>
  </si>
  <si>
    <t>Tél: 514-331-2788</t>
  </si>
  <si>
    <t>Tél: 514-404-6267</t>
  </si>
  <si>
    <t>330, Honorius-Charbonneau, Mont-St-Hilaire (Québec) J3H 0E1</t>
  </si>
  <si>
    <t>65, rue Evangeline, Granby (Québec) J2G 6N4</t>
  </si>
  <si>
    <t>190, rue St-Paul, St-Jean-sur-Richelieu (Québec) J3B 8E2</t>
  </si>
  <si>
    <t>111, rue Bellevue, Sherbrooke (Québec) J1J 0A9</t>
  </si>
  <si>
    <t>Fax: 514-331-9793</t>
  </si>
  <si>
    <t>RÉSERVÉ À L'ADMINISTRATION</t>
  </si>
  <si>
    <t xml:space="preserve">  RT</t>
  </si>
  <si>
    <t xml:space="preserve">  TQ</t>
  </si>
  <si>
    <t>1040, avenue Rockland, Outremont (Québec)  H2V 3A1</t>
  </si>
  <si>
    <t>3111, rue Victoria, Lachine (Québec) H8S 0B1</t>
  </si>
  <si>
    <t>150-A rue de Strabourg, Candiac (Québec) J5R 0B4</t>
  </si>
  <si>
    <t>1611-A boul. Crémazie Est, Montréal (Québec) H2M 2P2</t>
  </si>
  <si>
    <t>CODE G/L</t>
  </si>
  <si>
    <t>CATÉGORIE</t>
  </si>
  <si>
    <t>Abonnements</t>
  </si>
  <si>
    <t>Assurance et immatriculation autobus</t>
  </si>
  <si>
    <t>Câblodistribution</t>
  </si>
  <si>
    <t>Cotisations</t>
  </si>
  <si>
    <t>Essence et entretien autobus</t>
  </si>
  <si>
    <t>Formation</t>
  </si>
  <si>
    <t>Frais d'embauche</t>
  </si>
  <si>
    <t>Promotions internes</t>
  </si>
  <si>
    <t>Publicité à refacturer</t>
  </si>
  <si>
    <t>Location d'espace de stationnement</t>
  </si>
  <si>
    <t>Frais de représentation</t>
  </si>
  <si>
    <t>Remorquage</t>
  </si>
  <si>
    <t>Agences personnel - soins</t>
  </si>
  <si>
    <t>Fourniture - soins</t>
  </si>
  <si>
    <t>Honoraires de médecin</t>
  </si>
  <si>
    <t>Literie</t>
  </si>
  <si>
    <t>Agences personnel - cuisine</t>
  </si>
  <si>
    <t>Entretien et réparation - cuisine</t>
  </si>
  <si>
    <t>Entretien et réparation dépanneur</t>
  </si>
  <si>
    <t>Fourniture - cuisine</t>
  </si>
  <si>
    <t>Marchandises dépanneur</t>
  </si>
  <si>
    <t>Nourriture</t>
  </si>
  <si>
    <t>Uniforme - cuisine</t>
  </si>
  <si>
    <t>Buanderie pour nappes</t>
  </si>
  <si>
    <t>Location vaisselle/tables/chaises</t>
  </si>
  <si>
    <t>Agence de référencement</t>
  </si>
  <si>
    <t>Agence personnel - conciergerie</t>
  </si>
  <si>
    <t>Agence personnel - entretien ménager</t>
  </si>
  <si>
    <t>Ascenseur</t>
  </si>
  <si>
    <t>Autres - Entretien et réparation bâtiment</t>
  </si>
  <si>
    <t>Autres - Entretien et réparation équipement</t>
  </si>
  <si>
    <t>Climatisation  / Chauffage</t>
  </si>
  <si>
    <t>Déchets</t>
  </si>
  <si>
    <t>Déneigement</t>
  </si>
  <si>
    <t>Électricien</t>
  </si>
  <si>
    <t xml:space="preserve">Électro ménagers - remplacement </t>
  </si>
  <si>
    <t>Électro ménagers - réparation</t>
  </si>
  <si>
    <t>Extermination</t>
  </si>
  <si>
    <t>Fleurs et plantes intérieures</t>
  </si>
  <si>
    <t>Gicleurs, alarmes et extincteurs</t>
  </si>
  <si>
    <t>Lavage des vitres</t>
  </si>
  <si>
    <t>Mazout</t>
  </si>
  <si>
    <t>Paysagement</t>
  </si>
  <si>
    <t>Peinture</t>
  </si>
  <si>
    <t>Petits outils et équipements</t>
  </si>
  <si>
    <t>Piscine / Spa</t>
  </si>
  <si>
    <t>Plomberie</t>
  </si>
  <si>
    <t xml:space="preserve">Produits d'entretien </t>
  </si>
  <si>
    <t>Produits d'hygiène</t>
  </si>
  <si>
    <t>Quincallerie</t>
  </si>
  <si>
    <t>Serrure /clés /puces</t>
  </si>
  <si>
    <t>Téléphonie</t>
  </si>
  <si>
    <t>Uniforme - conciergerie</t>
  </si>
  <si>
    <t>Musiciens/formateurs externes</t>
  </si>
  <si>
    <t>Fleuristes</t>
  </si>
  <si>
    <t>Sorties extérieures</t>
  </si>
  <si>
    <t>Décorations/matériels de récréologie</t>
  </si>
  <si>
    <t>Transport des résidents</t>
  </si>
  <si>
    <t>Assurance collective</t>
  </si>
  <si>
    <t>Autres dépenses de bureau</t>
  </si>
  <si>
    <t>Divers</t>
  </si>
  <si>
    <t>Fourniture de bureau</t>
  </si>
  <si>
    <t>Photocopies et cartouches</t>
  </si>
  <si>
    <t>Poste, courrier, messagers</t>
  </si>
  <si>
    <t>TV communautaire</t>
  </si>
  <si>
    <t>Refacturation</t>
  </si>
  <si>
    <t>Pension alimentaire</t>
  </si>
  <si>
    <t>Saisie</t>
  </si>
  <si>
    <t>Syndicat</t>
  </si>
  <si>
    <t>Remboursement loyer</t>
  </si>
  <si>
    <t>Remboursement dépôt clé</t>
  </si>
  <si>
    <t>Honoraire professionnel exploitation</t>
  </si>
  <si>
    <t>0601</t>
  </si>
  <si>
    <t>Honoraires litiges - résident</t>
  </si>
  <si>
    <t>Taxes municipales</t>
  </si>
  <si>
    <t>Taxes scolaires</t>
  </si>
  <si>
    <t>Assurance habitation</t>
  </si>
  <si>
    <t>Électricité</t>
  </si>
  <si>
    <t>Gaz naturel</t>
  </si>
  <si>
    <t>Pagettes et cellulaires</t>
  </si>
  <si>
    <t>Téléphones</t>
  </si>
  <si>
    <t>Consultations informatiques et liens internet</t>
  </si>
  <si>
    <t>Fourniture informatiques</t>
  </si>
  <si>
    <t>Honoraire professionnels</t>
  </si>
  <si>
    <t xml:space="preserve">Honoraires de vérification </t>
  </si>
  <si>
    <t>Retrait JDC</t>
  </si>
  <si>
    <t>Honoraires litiges - employé</t>
  </si>
  <si>
    <t>Expertise médicale</t>
  </si>
  <si>
    <t>CSST</t>
  </si>
  <si>
    <t>10-6409</t>
  </si>
  <si>
    <t>10-6844</t>
  </si>
  <si>
    <t>10-6850</t>
  </si>
  <si>
    <t>10-6410</t>
  </si>
  <si>
    <t>10-6843</t>
  </si>
  <si>
    <t>10-6480</t>
  </si>
  <si>
    <t>10-6419</t>
  </si>
  <si>
    <t>10-6553</t>
  </si>
  <si>
    <t>10-6557</t>
  </si>
  <si>
    <t>10-6895</t>
  </si>
  <si>
    <t>10-6552</t>
  </si>
  <si>
    <t>10-5309</t>
  </si>
  <si>
    <t>10-6713</t>
  </si>
  <si>
    <t>10-6712</t>
  </si>
  <si>
    <t>10-6716</t>
  </si>
  <si>
    <t>10-5316</t>
  </si>
  <si>
    <t>10-6751</t>
  </si>
  <si>
    <t>10-6818</t>
  </si>
  <si>
    <t>10-6834</t>
  </si>
  <si>
    <t>10-6740</t>
  </si>
  <si>
    <t>10-6831</t>
  </si>
  <si>
    <t>10-6730</t>
  </si>
  <si>
    <t>10-6556</t>
  </si>
  <si>
    <t>10-5302</t>
  </si>
  <si>
    <t>10-5339</t>
  </si>
  <si>
    <t>10-5305</t>
  </si>
  <si>
    <t>10-5311</t>
  </si>
  <si>
    <t>10-5300</t>
  </si>
  <si>
    <t>10-5331</t>
  </si>
  <si>
    <t>10-5335</t>
  </si>
  <si>
    <t>10-5337</t>
  </si>
  <si>
    <t>10-5325</t>
  </si>
  <si>
    <t>10-5307</t>
  </si>
  <si>
    <t>10-5284</t>
  </si>
  <si>
    <t>10-5333</t>
  </si>
  <si>
    <t>10-5329</t>
  </si>
  <si>
    <t>10-5312</t>
  </si>
  <si>
    <t>10-5314</t>
  </si>
  <si>
    <t>10-5315</t>
  </si>
  <si>
    <t>10-6612</t>
  </si>
  <si>
    <t>10-6890</t>
  </si>
  <si>
    <t>10-6400</t>
  </si>
  <si>
    <t>10-6407</t>
  </si>
  <si>
    <t>10-6559</t>
  </si>
  <si>
    <t>10-6404</t>
  </si>
  <si>
    <t>10-6406</t>
  </si>
  <si>
    <t>10-6408</t>
  </si>
  <si>
    <t>10-6614</t>
  </si>
  <si>
    <t>10-4106</t>
  </si>
  <si>
    <t>1-2204</t>
  </si>
  <si>
    <t>1-2211</t>
  </si>
  <si>
    <t>1-1115</t>
  </si>
  <si>
    <t>1-2326</t>
  </si>
  <si>
    <t>10-6420</t>
  </si>
  <si>
    <t>10-6421</t>
  </si>
  <si>
    <t>10-5230</t>
  </si>
  <si>
    <t>10-5234</t>
  </si>
  <si>
    <t>10-5260</t>
  </si>
  <si>
    <t>10-5280</t>
  </si>
  <si>
    <t>10-5282</t>
  </si>
  <si>
    <t>10-6414</t>
  </si>
  <si>
    <t>10-6412</t>
  </si>
  <si>
    <t>10-6417</t>
  </si>
  <si>
    <t>10-6405</t>
  </si>
  <si>
    <t>10-6416</t>
  </si>
  <si>
    <t>1-3530</t>
  </si>
  <si>
    <t xml:space="preserve">S.V.P.,envoyer par courriel: </t>
  </si>
  <si>
    <t xml:space="preserve">S.V.P., envoyer par courriel: </t>
  </si>
  <si>
    <t>2400, des Nations, St-Laurent (Québec) H4R 3G4</t>
  </si>
  <si>
    <t>50, Place du Commerce, Ile-des-Soeurs (Québec) H3C 2C3</t>
  </si>
  <si>
    <t>200, 116ème Rue, Shawinigan (Québec) G9P 5K7</t>
  </si>
  <si>
    <t>3223, boul. de la Gare, Vaudreuil-Dorion (Québec) J7V 0L5</t>
  </si>
  <si>
    <t>10800, avenue Millen, Montréal (Québec) H2C 0A3</t>
  </si>
  <si>
    <t>8855, boulevard Leduc, Brossard (Québec) J4Y 0G3</t>
  </si>
  <si>
    <t>1200, rue Sauvé, Québec (Québec) G1W 0G2</t>
  </si>
  <si>
    <t>4800, rue d'Angora, Terrebonne (Québec) J6X 0H3</t>
  </si>
  <si>
    <t>4850, Contrecoeur, Montréal (Québec) H1L 6N1</t>
  </si>
  <si>
    <t>105, boulevard Don Quichotte, L'Ile-Perrot (Québec) J7V 6X2</t>
  </si>
  <si>
    <t>1300, chemin Ste-Foy, Québec (Québec) G1S 0A6</t>
  </si>
  <si>
    <t>Veuillez nous retourner, le fichier ci-joint en format EXCEL</t>
  </si>
  <si>
    <t>Société en Commandite RDM</t>
  </si>
  <si>
    <t>SEC Les Verrières du Golf</t>
  </si>
  <si>
    <t>Harmonie de Lachine Inc.</t>
  </si>
  <si>
    <t>800 rue Sherbrooke, local 214</t>
  </si>
  <si>
    <t>Lachine</t>
  </si>
  <si>
    <t>514 522-5406</t>
  </si>
  <si>
    <t>Aucun</t>
  </si>
  <si>
    <t>Par chèque</t>
  </si>
  <si>
    <t>Banque Nationale du Canada</t>
  </si>
  <si>
    <t>Mélany Pariseau</t>
  </si>
  <si>
    <t>Directrice - relations publique</t>
  </si>
  <si>
    <t>514 424-6682</t>
  </si>
  <si>
    <t>info@harmoniedelachine.com</t>
  </si>
  <si>
    <t>H8S 1H2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</si>
</sst>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[&lt;=9999999]###\-####;###\-###\-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sz val="14"/>
      <color theme="1"/>
      <name val="Arial Black"/>
      <family val="2"/>
    </font>
    <font>
      <sz val="18"/>
      <color theme="1"/>
      <name val="Arial Black"/>
      <family val="2"/>
    </font>
    <font>
      <sz val="20"/>
      <color theme="1"/>
      <name val="Arial Black"/>
      <family val="2"/>
    </font>
    <font>
      <b/>
      <sz val="18"/>
      <color theme="1"/>
      <name val="Arial Black"/>
      <family val="2"/>
    </font>
    <font>
      <sz val="12"/>
      <color theme="1"/>
      <name val="Arial Black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</cellStyleXfs>
  <cellXfs count="115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0" xfId="0" applyBorder="1"/>
    <xf numFmtId="49" fontId="11" fillId="0" borderId="0" xfId="8" applyNumberFormat="1" applyFont="1" applyFill="1"/>
    <xf numFmtId="0" fontId="11" fillId="0" borderId="0" xfId="8" applyFont="1" applyFill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6" fillId="0" borderId="4" xfId="0" applyFont="1" applyBorder="1"/>
    <xf numFmtId="0" fontId="6" fillId="0" borderId="0" xfId="0" applyFont="1" applyBorder="1"/>
    <xf numFmtId="0" fontId="9" fillId="0" borderId="4" xfId="0" applyFont="1" applyBorder="1"/>
    <xf numFmtId="0" fontId="6" fillId="0" borderId="5" xfId="0" applyFont="1" applyBorder="1"/>
    <xf numFmtId="0" fontId="0" fillId="0" borderId="3" xfId="0" applyBorder="1"/>
    <xf numFmtId="0" fontId="0" fillId="0" borderId="8" xfId="0" applyBorder="1"/>
    <xf numFmtId="0" fontId="12" fillId="0" borderId="0" xfId="0" applyFont="1" applyBorder="1"/>
    <xf numFmtId="0" fontId="13" fillId="0" borderId="4" xfId="0" applyFont="1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4" xfId="0" applyFont="1" applyBorder="1"/>
    <xf numFmtId="0" fontId="0" fillId="0" borderId="0" xfId="0" applyFont="1" applyAlignment="1">
      <alignment horizontal="center"/>
    </xf>
    <xf numFmtId="0" fontId="2" fillId="0" borderId="0" xfId="0" applyFont="1"/>
    <xf numFmtId="49" fontId="14" fillId="0" borderId="0" xfId="3" applyNumberFormat="1" applyFont="1" applyFill="1" applyAlignment="1">
      <alignment wrapText="1"/>
    </xf>
    <xf numFmtId="0" fontId="2" fillId="0" borderId="0" xfId="0" applyFont="1" applyFill="1"/>
    <xf numFmtId="0" fontId="2" fillId="0" borderId="0" xfId="0" applyFont="1" applyAlignment="1">
      <alignment horizontal="right"/>
    </xf>
    <xf numFmtId="0" fontId="0" fillId="0" borderId="0" xfId="0" applyAlignment="1" applyProtection="1"/>
    <xf numFmtId="0" fontId="0" fillId="0" borderId="0" xfId="0" applyAlignment="1"/>
    <xf numFmtId="0" fontId="3" fillId="0" borderId="0" xfId="0" applyFont="1" applyBorder="1" applyAlignment="1"/>
    <xf numFmtId="0" fontId="3" fillId="0" borderId="5" xfId="0" applyFont="1" applyBorder="1"/>
    <xf numFmtId="0" fontId="5" fillId="0" borderId="0" xfId="0" applyFont="1" applyBorder="1"/>
    <xf numFmtId="0" fontId="15" fillId="0" borderId="0" xfId="4" applyFont="1" applyBorder="1"/>
    <xf numFmtId="0" fontId="0" fillId="0" borderId="0" xfId="0" applyFont="1" applyBorder="1"/>
    <xf numFmtId="0" fontId="13" fillId="0" borderId="0" xfId="0" applyFont="1" applyBorder="1"/>
    <xf numFmtId="0" fontId="5" fillId="0" borderId="0" xfId="0" applyFont="1" applyBorder="1" applyAlignment="1"/>
    <xf numFmtId="0" fontId="13" fillId="0" borderId="0" xfId="0" applyFont="1" applyBorder="1" applyAlignment="1">
      <alignment horizontal="right"/>
    </xf>
    <xf numFmtId="0" fontId="6" fillId="0" borderId="4" xfId="0" applyFont="1" applyFill="1" applyBorder="1"/>
    <xf numFmtId="0" fontId="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2" fillId="0" borderId="5" xfId="0" applyFont="1" applyFill="1" applyBorder="1"/>
    <xf numFmtId="0" fontId="13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6" fillId="0" borderId="5" xfId="0" applyFont="1" applyFill="1" applyBorder="1"/>
    <xf numFmtId="0" fontId="2" fillId="0" borderId="6" xfId="0" applyFont="1" applyFill="1" applyBorder="1"/>
    <xf numFmtId="0" fontId="2" fillId="0" borderId="1" xfId="0" applyFont="1" applyFill="1" applyBorder="1"/>
    <xf numFmtId="0" fontId="2" fillId="0" borderId="7" xfId="0" applyFont="1" applyFill="1" applyBorder="1"/>
    <xf numFmtId="0" fontId="0" fillId="0" borderId="1" xfId="0" applyFill="1" applyBorder="1"/>
    <xf numFmtId="0" fontId="21" fillId="3" borderId="4" xfId="0" applyFont="1" applyFill="1" applyBorder="1"/>
    <xf numFmtId="0" fontId="21" fillId="3" borderId="0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13" fillId="3" borderId="4" xfId="0" applyFont="1" applyFill="1" applyBorder="1"/>
    <xf numFmtId="0" fontId="13" fillId="3" borderId="0" xfId="0" applyFont="1" applyFill="1" applyBorder="1"/>
    <xf numFmtId="0" fontId="8" fillId="3" borderId="0" xfId="4" applyFill="1" applyBorder="1"/>
    <xf numFmtId="0" fontId="0" fillId="0" borderId="0" xfId="0" applyAlignment="1">
      <alignment horizontal="left"/>
    </xf>
    <xf numFmtId="49" fontId="8" fillId="0" borderId="0" xfId="4" applyNumberFormat="1" applyFill="1" applyAlignment="1">
      <alignment horizontal="left"/>
    </xf>
    <xf numFmtId="49" fontId="11" fillId="0" borderId="0" xfId="8" applyNumberFormat="1" applyFont="1" applyFill="1" applyAlignment="1">
      <alignment horizontal="left"/>
    </xf>
    <xf numFmtId="0" fontId="21" fillId="3" borderId="5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left"/>
      <protection locked="0"/>
    </xf>
    <xf numFmtId="0" fontId="22" fillId="0" borderId="1" xfId="0" applyFont="1" applyBorder="1" applyProtection="1">
      <protection locked="0"/>
    </xf>
    <xf numFmtId="0" fontId="22" fillId="0" borderId="1" xfId="0" applyFon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2" fillId="0" borderId="1" xfId="0" applyFont="1" applyFill="1" applyBorder="1" applyAlignment="1" applyProtection="1">
      <alignment horizontal="left"/>
      <protection locked="0"/>
    </xf>
    <xf numFmtId="165" fontId="22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14" fillId="0" borderId="0" xfId="3" applyNumberFormat="1" applyFont="1" applyFill="1" applyAlignment="1">
      <alignment horizontal="center"/>
    </xf>
    <xf numFmtId="49" fontId="14" fillId="0" borderId="0" xfId="3" applyNumberFormat="1" applyFont="1" applyFill="1" applyAlignment="1"/>
    <xf numFmtId="0" fontId="2" fillId="0" borderId="0" xfId="0" applyFont="1" applyAlignment="1"/>
    <xf numFmtId="0" fontId="9" fillId="3" borderId="5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8" fillId="0" borderId="3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16" fillId="0" borderId="5" xfId="0" applyFont="1" applyBorder="1" applyAlignment="1" applyProtection="1">
      <alignment horizontal="right"/>
    </xf>
    <xf numFmtId="0" fontId="22" fillId="0" borderId="1" xfId="0" applyFont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7" fillId="0" borderId="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165" fontId="22" fillId="0" borderId="1" xfId="0" applyNumberFormat="1" applyFont="1" applyBorder="1" applyAlignment="1" applyProtection="1">
      <alignment horizontal="left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0" fontId="20" fillId="0" borderId="11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0" fillId="2" borderId="6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15" fillId="3" borderId="0" xfId="4" applyFont="1" applyFill="1" applyBorder="1" applyAlignment="1" applyProtection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</cellXfs>
  <cellStyles count="9">
    <cellStyle name="Lien hypertexte" xfId="4" builtinId="8"/>
    <cellStyle name="Monétaire 2" xfId="2"/>
    <cellStyle name="Normal" xfId="0" builtinId="0"/>
    <cellStyle name="Normal 2" xfId="3"/>
    <cellStyle name="Normal 2 2" xfId="7"/>
    <cellStyle name="Normal 3" xfId="6"/>
    <cellStyle name="Normal 4" xfId="1"/>
    <cellStyle name="Normal 5" xfId="8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pteapayer@legroupemaurice.com" TargetMode="External"/><Relationship Id="rId1" Type="http://schemas.openxmlformats.org/officeDocument/2006/relationships/hyperlink" Target="mailto:techcomptable@lesr&#233;sidencesdumarche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echcomptable@ventdelouest.com" TargetMode="External"/><Relationship Id="rId13" Type="http://schemas.openxmlformats.org/officeDocument/2006/relationships/hyperlink" Target="mailto:techcomptable@lefelixvaudreuildorion.com" TargetMode="External"/><Relationship Id="rId18" Type="http://schemas.openxmlformats.org/officeDocument/2006/relationships/hyperlink" Target="mailto:techcomptable@lesavignon.com" TargetMode="External"/><Relationship Id="rId26" Type="http://schemas.openxmlformats.org/officeDocument/2006/relationships/hyperlink" Target="mailto:techcomptable@residencestationest.com" TargetMode="External"/><Relationship Id="rId3" Type="http://schemas.openxmlformats.org/officeDocument/2006/relationships/hyperlink" Target="mailto:techcomptable@lesverrieresdugolf.com" TargetMode="External"/><Relationship Id="rId21" Type="http://schemas.openxmlformats.org/officeDocument/2006/relationships/hyperlink" Target="mailto:techcomptable@residencele22.com" TargetMode="External"/><Relationship Id="rId7" Type="http://schemas.openxmlformats.org/officeDocument/2006/relationships/hyperlink" Target="mailto:techcomptable@lesjardinsducampanile.com" TargetMode="External"/><Relationship Id="rId12" Type="http://schemas.openxmlformats.org/officeDocument/2006/relationships/hyperlink" Target="mailto:techcomptable@lacroiseedelest.com" TargetMode="External"/><Relationship Id="rId17" Type="http://schemas.openxmlformats.org/officeDocument/2006/relationships/hyperlink" Target="mailto:techcomptable@residencelegibraltar.com" TargetMode="External"/><Relationship Id="rId25" Type="http://schemas.openxmlformats.org/officeDocument/2006/relationships/hyperlink" Target="mailto:techcomptable@residenceekla.com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mailto:techcomptable@lenotre-dame.com" TargetMode="External"/><Relationship Id="rId16" Type="http://schemas.openxmlformats.org/officeDocument/2006/relationships/hyperlink" Target="mailto:techcomptable@lacitedestours.com" TargetMode="External"/><Relationship Id="rId20" Type="http://schemas.openxmlformats.org/officeDocument/2006/relationships/hyperlink" Target="mailto:techcomptable@residencequartiersud.com" TargetMode="External"/><Relationship Id="rId29" Type="http://schemas.openxmlformats.org/officeDocument/2006/relationships/hyperlink" Target="mailto:techcomptable@residenceora.com" TargetMode="External"/><Relationship Id="rId1" Type="http://schemas.openxmlformats.org/officeDocument/2006/relationships/hyperlink" Target="mailto:techcomptable@lesresidencesdumarche.com" TargetMode="External"/><Relationship Id="rId6" Type="http://schemas.openxmlformats.org/officeDocument/2006/relationships/hyperlink" Target="mailto:techcomptable@lespromenadesduparc.com" TargetMode="External"/><Relationship Id="rId11" Type="http://schemas.openxmlformats.org/officeDocument/2006/relationships/hyperlink" Target="mailto:techcomptable@lequartiermontsainthilaire.com" TargetMode="External"/><Relationship Id="rId24" Type="http://schemas.openxmlformats.org/officeDocument/2006/relationships/hyperlink" Target="mailto:techcomptable@residenceflorea.com" TargetMode="External"/><Relationship Id="rId32" Type="http://schemas.openxmlformats.org/officeDocument/2006/relationships/hyperlink" Target="mailto:jlarose@legroupemaurice.com" TargetMode="External"/><Relationship Id="rId5" Type="http://schemas.openxmlformats.org/officeDocument/2006/relationships/hyperlink" Target="mailto:techcomptable@ambianceiledessoeurs.com" TargetMode="External"/><Relationship Id="rId15" Type="http://schemas.openxmlformats.org/officeDocument/2006/relationships/hyperlink" Target="mailto:techcomptable@lesjardinsmillen.com" TargetMode="External"/><Relationship Id="rId23" Type="http://schemas.openxmlformats.org/officeDocument/2006/relationships/hyperlink" Target="mailto:techcomptable@residenceborea.com" TargetMode="External"/><Relationship Id="rId28" Type="http://schemas.openxmlformats.org/officeDocument/2006/relationships/hyperlink" Target="mailto:techcomptable@residenceseva.com" TargetMode="External"/><Relationship Id="rId10" Type="http://schemas.openxmlformats.org/officeDocument/2006/relationships/hyperlink" Target="mailto:techcomptable@limagedoutremont.com" TargetMode="External"/><Relationship Id="rId19" Type="http://schemas.openxmlformats.org/officeDocument/2006/relationships/hyperlink" Target="mailto:techcomptable@residencelevu.com" TargetMode="External"/><Relationship Id="rId31" Type="http://schemas.openxmlformats.org/officeDocument/2006/relationships/hyperlink" Target="mailto:mgrigori@legroupemaurice.com" TargetMode="External"/><Relationship Id="rId4" Type="http://schemas.openxmlformats.org/officeDocument/2006/relationships/hyperlink" Target="mailto:techcomptable@lecavalierlasalle.com" TargetMode="External"/><Relationship Id="rId9" Type="http://schemas.openxmlformats.org/officeDocument/2006/relationships/hyperlink" Target="mailto:techcomptable@elogia.com" TargetMode="External"/><Relationship Id="rId14" Type="http://schemas.openxmlformats.org/officeDocument/2006/relationships/hyperlink" Target="mailto:techcomptable@residencelavantage.com" TargetMode="External"/><Relationship Id="rId22" Type="http://schemas.openxmlformats.org/officeDocument/2006/relationships/hyperlink" Target="mailto:techcomptable@residenceborea.com" TargetMode="External"/><Relationship Id="rId27" Type="http://schemas.openxmlformats.org/officeDocument/2006/relationships/hyperlink" Target="mailto:techcomptable@residencelilo.com" TargetMode="External"/><Relationship Id="rId30" Type="http://schemas.openxmlformats.org/officeDocument/2006/relationships/hyperlink" Target="mailto:mgrigori@legroupemauri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8" zoomScaleNormal="100" workbookViewId="0">
      <selection activeCell="H12" sqref="H12:J12"/>
    </sheetView>
  </sheetViews>
  <sheetFormatPr baseColWidth="10" defaultRowHeight="15" x14ac:dyDescent="0.25"/>
  <cols>
    <col min="1" max="1" width="1.7109375" customWidth="1"/>
    <col min="2" max="2" width="2.42578125" customWidth="1"/>
    <col min="3" max="3" width="3.42578125" customWidth="1"/>
    <col min="4" max="4" width="5.140625" customWidth="1"/>
    <col min="5" max="5" width="21.85546875" customWidth="1"/>
    <col min="6" max="6" width="42.42578125" customWidth="1"/>
    <col min="7" max="7" width="18.5703125" customWidth="1"/>
    <col min="8" max="8" width="5.7109375" customWidth="1"/>
    <col min="9" max="9" width="6.42578125" customWidth="1"/>
    <col min="10" max="10" width="57.5703125" customWidth="1"/>
    <col min="11" max="11" width="3.42578125" customWidth="1"/>
    <col min="12" max="12" width="3.5703125" customWidth="1"/>
    <col min="13" max="13" width="3.28515625" customWidth="1"/>
    <col min="14" max="14" width="3.42578125" customWidth="1"/>
    <col min="15" max="15" width="3.140625" customWidth="1"/>
    <col min="16" max="16" width="3" customWidth="1"/>
    <col min="17" max="17" width="3.140625" customWidth="1"/>
  </cols>
  <sheetData>
    <row r="1" spans="1:16" ht="18.75" customHeight="1" thickBot="1" x14ac:dyDescent="0.3">
      <c r="F1" s="4"/>
    </row>
    <row r="2" spans="1:16" ht="36" customHeight="1" x14ac:dyDescent="0.6">
      <c r="B2" s="81" t="s">
        <v>50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</row>
    <row r="3" spans="1:16" s="35" customFormat="1" ht="22.5" x14ac:dyDescent="0.45">
      <c r="A3" s="34"/>
      <c r="B3" s="84" t="str">
        <f>VLOOKUP(B2,Tableau!B3:F120,2,0)</f>
        <v>800, rue Gagné, Lasalle (Québec) H8P 3W3</v>
      </c>
      <c r="C3" s="85"/>
      <c r="D3" s="85"/>
      <c r="E3" s="85"/>
      <c r="F3" s="85"/>
      <c r="G3" s="85"/>
      <c r="H3" s="85"/>
      <c r="I3" s="85"/>
      <c r="J3" s="86"/>
    </row>
    <row r="4" spans="1:16" s="35" customFormat="1" ht="22.5" customHeight="1" x14ac:dyDescent="0.45">
      <c r="B4" s="84" t="str">
        <f>VLOOKUP(B2,Tableau!B3:F120,3,0)</f>
        <v>Tél: 514-364-0004</v>
      </c>
      <c r="C4" s="85"/>
      <c r="D4" s="85"/>
      <c r="E4" s="85"/>
      <c r="F4" s="85"/>
      <c r="G4" s="85"/>
      <c r="H4" s="85"/>
      <c r="I4" s="85"/>
      <c r="J4" s="86"/>
    </row>
    <row r="5" spans="1:16" s="35" customFormat="1" ht="23.25" thickBot="1" x14ac:dyDescent="0.5">
      <c r="B5" s="84" t="str">
        <f>VLOOKUP(B2,Tableau!B3:F120,4,0)</f>
        <v>Fax: 514-331-1110</v>
      </c>
      <c r="C5" s="85"/>
      <c r="D5" s="85"/>
      <c r="E5" s="85"/>
      <c r="F5" s="85"/>
      <c r="G5" s="85"/>
      <c r="H5" s="85"/>
      <c r="I5" s="85"/>
      <c r="J5" s="86"/>
    </row>
    <row r="6" spans="1:16" ht="24.75" customHeight="1" thickBot="1" x14ac:dyDescent="0.55000000000000004">
      <c r="B6" s="91" t="s">
        <v>35</v>
      </c>
      <c r="C6" s="92"/>
      <c r="D6" s="92"/>
      <c r="E6" s="92"/>
      <c r="F6" s="92"/>
      <c r="G6" s="92"/>
      <c r="H6" s="92"/>
      <c r="I6" s="92"/>
      <c r="J6" s="93"/>
    </row>
    <row r="7" spans="1:16" x14ac:dyDescent="0.25">
      <c r="B7" s="26"/>
      <c r="C7" s="27"/>
      <c r="D7" s="27"/>
      <c r="E7" s="27"/>
      <c r="F7" s="4"/>
      <c r="G7" s="27"/>
      <c r="H7" s="27"/>
      <c r="I7" s="27"/>
      <c r="J7" s="25"/>
    </row>
    <row r="8" spans="1:16" ht="24.75" customHeight="1" thickBot="1" x14ac:dyDescent="0.35">
      <c r="B8" s="22" t="s">
        <v>28</v>
      </c>
      <c r="C8" s="41"/>
      <c r="D8" s="38"/>
      <c r="E8" s="42"/>
      <c r="F8" s="87" t="s">
        <v>353</v>
      </c>
      <c r="G8" s="87"/>
      <c r="H8" s="87"/>
      <c r="I8" s="87"/>
      <c r="J8" s="88"/>
    </row>
    <row r="9" spans="1:16" ht="28.5" customHeight="1" x14ac:dyDescent="0.25">
      <c r="B9" s="15"/>
      <c r="C9" s="16"/>
      <c r="D9" s="8"/>
      <c r="E9" s="36"/>
      <c r="F9" s="36"/>
      <c r="G9" s="8"/>
      <c r="H9" s="8"/>
      <c r="I9" s="8"/>
      <c r="J9" s="12"/>
    </row>
    <row r="10" spans="1:16" ht="24.75" customHeight="1" thickBot="1" x14ac:dyDescent="0.35">
      <c r="B10" s="22" t="s">
        <v>29</v>
      </c>
      <c r="C10" s="41"/>
      <c r="D10" s="38"/>
      <c r="E10" s="42"/>
      <c r="F10" s="87" t="s">
        <v>354</v>
      </c>
      <c r="G10" s="87"/>
      <c r="H10" s="87"/>
      <c r="I10" s="87"/>
      <c r="J10" s="37"/>
    </row>
    <row r="11" spans="1:16" ht="28.5" customHeight="1" x14ac:dyDescent="0.25">
      <c r="B11" s="15"/>
      <c r="C11" s="16"/>
      <c r="D11" s="8"/>
      <c r="E11" s="8"/>
      <c r="F11" s="4"/>
      <c r="G11" s="8"/>
      <c r="H11" s="8"/>
      <c r="I11" s="8"/>
      <c r="J11" s="12"/>
    </row>
    <row r="12" spans="1:16" ht="24.75" customHeight="1" thickBot="1" x14ac:dyDescent="0.35">
      <c r="B12" s="89" t="s">
        <v>30</v>
      </c>
      <c r="C12" s="90"/>
      <c r="D12" s="90"/>
      <c r="E12" s="87" t="s">
        <v>355</v>
      </c>
      <c r="F12" s="87"/>
      <c r="G12" s="43" t="s">
        <v>31</v>
      </c>
      <c r="H12" s="87" t="s">
        <v>364</v>
      </c>
      <c r="I12" s="87"/>
      <c r="J12" s="88"/>
    </row>
    <row r="13" spans="1:16" ht="28.5" customHeight="1" x14ac:dyDescent="0.25">
      <c r="B13" s="15"/>
      <c r="C13" s="16"/>
      <c r="D13" s="8"/>
      <c r="E13" s="24"/>
      <c r="F13" s="24"/>
      <c r="G13" s="8"/>
      <c r="H13" s="16"/>
      <c r="I13" s="8"/>
      <c r="J13" s="18"/>
    </row>
    <row r="14" spans="1:16" ht="9.75" customHeight="1" x14ac:dyDescent="0.25">
      <c r="B14" s="15"/>
      <c r="C14" s="16"/>
      <c r="D14" s="8"/>
      <c r="E14" s="8"/>
      <c r="F14" s="4"/>
      <c r="G14" s="8"/>
      <c r="H14" s="8"/>
      <c r="I14" s="8"/>
      <c r="J14" s="12"/>
    </row>
    <row r="15" spans="1:16" ht="28.5" customHeight="1" thickBot="1" x14ac:dyDescent="0.35">
      <c r="B15" s="79" t="s">
        <v>32</v>
      </c>
      <c r="C15" s="80"/>
      <c r="D15" s="80"/>
      <c r="E15" s="80"/>
      <c r="F15" s="71" t="s">
        <v>356</v>
      </c>
      <c r="G15" s="8"/>
      <c r="H15" s="16" t="s">
        <v>22</v>
      </c>
      <c r="I15" s="8"/>
      <c r="J15" s="66" t="s">
        <v>174</v>
      </c>
    </row>
    <row r="16" spans="1:16" ht="21" customHeight="1" x14ac:dyDescent="0.25">
      <c r="B16" s="28"/>
      <c r="C16" s="8"/>
      <c r="D16" s="8"/>
      <c r="E16" s="8"/>
      <c r="F16" s="4"/>
      <c r="G16" s="8"/>
      <c r="H16" s="8"/>
      <c r="I16" s="8"/>
      <c r="J16" s="12"/>
    </row>
    <row r="17" spans="2:10" ht="28.5" customHeight="1" thickBot="1" x14ac:dyDescent="0.35">
      <c r="B17" s="79" t="s">
        <v>33</v>
      </c>
      <c r="C17" s="80"/>
      <c r="D17" s="80"/>
      <c r="E17" s="80"/>
      <c r="F17" s="71" t="s">
        <v>357</v>
      </c>
      <c r="G17" s="8"/>
      <c r="H17" s="16" t="s">
        <v>16</v>
      </c>
      <c r="I17" s="8"/>
      <c r="J17" s="66" t="s">
        <v>175</v>
      </c>
    </row>
    <row r="18" spans="2:10" ht="20.25" customHeight="1" x14ac:dyDescent="0.25">
      <c r="B18" s="28"/>
      <c r="C18" s="8"/>
      <c r="D18" s="8"/>
      <c r="E18" s="8"/>
      <c r="F18" s="4"/>
      <c r="G18" s="8"/>
      <c r="H18" s="8"/>
      <c r="I18" s="8"/>
      <c r="J18" s="12"/>
    </row>
    <row r="19" spans="2:10" ht="28.5" customHeight="1" thickBot="1" x14ac:dyDescent="0.35">
      <c r="B19" s="79" t="s">
        <v>34</v>
      </c>
      <c r="C19" s="80"/>
      <c r="D19" s="80"/>
      <c r="E19" s="80"/>
      <c r="F19" s="67" t="s">
        <v>358</v>
      </c>
      <c r="G19" s="8"/>
      <c r="H19" s="8"/>
      <c r="I19" s="8"/>
      <c r="J19" s="12"/>
    </row>
    <row r="20" spans="2:10" ht="18" customHeight="1" x14ac:dyDescent="0.25">
      <c r="B20" s="28"/>
      <c r="C20" s="8"/>
      <c r="D20" s="8"/>
      <c r="E20" s="8"/>
      <c r="F20" s="8"/>
      <c r="G20" s="8"/>
      <c r="H20" s="8"/>
      <c r="I20" s="8"/>
      <c r="J20" s="12"/>
    </row>
    <row r="21" spans="2:10" ht="28.5" customHeight="1" thickBot="1" x14ac:dyDescent="0.35">
      <c r="B21" s="15" t="s">
        <v>66</v>
      </c>
      <c r="C21" s="16"/>
      <c r="D21" s="16"/>
      <c r="E21" s="16"/>
      <c r="F21" s="67">
        <v>1160626769</v>
      </c>
      <c r="G21" s="8"/>
      <c r="H21" s="8"/>
      <c r="I21" s="8"/>
      <c r="J21" s="12"/>
    </row>
    <row r="22" spans="2:10" ht="24.75" customHeight="1" x14ac:dyDescent="0.25">
      <c r="B22" s="79"/>
      <c r="C22" s="80"/>
      <c r="D22" s="80"/>
      <c r="E22" s="80"/>
      <c r="F22" s="39"/>
      <c r="G22" s="8"/>
      <c r="H22" s="8"/>
      <c r="I22" s="8"/>
      <c r="J22" s="12"/>
    </row>
    <row r="23" spans="2:10" ht="9.75" customHeight="1" thickBot="1" x14ac:dyDescent="0.3">
      <c r="B23" s="28"/>
      <c r="C23" s="8"/>
      <c r="D23" s="8"/>
      <c r="E23" s="8"/>
      <c r="F23" s="8"/>
      <c r="G23" s="8"/>
      <c r="H23" s="8"/>
      <c r="I23" s="8"/>
      <c r="J23" s="12"/>
    </row>
    <row r="24" spans="2:10" ht="24.75" customHeight="1" thickBot="1" x14ac:dyDescent="0.55000000000000004">
      <c r="B24" s="95" t="s">
        <v>36</v>
      </c>
      <c r="C24" s="96"/>
      <c r="D24" s="96"/>
      <c r="E24" s="96"/>
      <c r="F24" s="96"/>
      <c r="G24" s="96"/>
      <c r="H24" s="96"/>
      <c r="I24" s="96"/>
      <c r="J24" s="97"/>
    </row>
    <row r="25" spans="2:10" ht="15" customHeight="1" x14ac:dyDescent="0.25">
      <c r="B25" s="15"/>
      <c r="C25" s="8"/>
      <c r="D25" s="8"/>
      <c r="E25" s="8"/>
      <c r="F25" s="40"/>
      <c r="G25" s="8"/>
      <c r="H25" s="8"/>
      <c r="I25" s="8"/>
      <c r="J25" s="37"/>
    </row>
    <row r="26" spans="2:10" ht="28.5" customHeight="1" thickBot="1" x14ac:dyDescent="0.35">
      <c r="B26" s="79" t="s">
        <v>37</v>
      </c>
      <c r="C26" s="80"/>
      <c r="D26" s="80"/>
      <c r="E26" s="80"/>
      <c r="F26" s="87" t="s">
        <v>359</v>
      </c>
      <c r="G26" s="87"/>
      <c r="H26" s="7"/>
      <c r="I26" s="7"/>
      <c r="J26" s="12"/>
    </row>
    <row r="27" spans="2:10" ht="20.25" customHeight="1" x14ac:dyDescent="0.25">
      <c r="B27" s="28"/>
      <c r="C27" s="8"/>
      <c r="D27" s="8"/>
      <c r="E27" s="8"/>
      <c r="F27" s="8"/>
      <c r="G27" s="8"/>
      <c r="H27" s="8"/>
      <c r="I27" s="8"/>
      <c r="J27" s="12"/>
    </row>
    <row r="28" spans="2:10" ht="28.5" customHeight="1" thickBot="1" x14ac:dyDescent="0.35">
      <c r="B28" s="15" t="s">
        <v>44</v>
      </c>
      <c r="C28" s="8"/>
      <c r="D28" s="8"/>
      <c r="E28" s="8"/>
      <c r="F28" s="68">
        <v>200</v>
      </c>
      <c r="G28" s="8" t="s">
        <v>40</v>
      </c>
      <c r="H28" s="8"/>
      <c r="I28" s="8"/>
      <c r="J28" s="12"/>
    </row>
    <row r="29" spans="2:10" ht="20.25" customHeight="1" x14ac:dyDescent="0.25">
      <c r="B29" s="15"/>
      <c r="C29" s="8"/>
      <c r="D29" s="8"/>
      <c r="E29" s="8"/>
      <c r="F29" s="8"/>
      <c r="G29" s="8"/>
      <c r="H29" s="8"/>
      <c r="I29" s="8"/>
      <c r="J29" s="12"/>
    </row>
    <row r="30" spans="2:10" ht="28.5" customHeight="1" thickBot="1" x14ac:dyDescent="0.35">
      <c r="B30" s="44" t="s">
        <v>39</v>
      </c>
      <c r="C30" s="45"/>
      <c r="D30" s="45"/>
      <c r="E30" s="45"/>
      <c r="F30" s="69">
        <v>381</v>
      </c>
      <c r="G30" s="45" t="s">
        <v>41</v>
      </c>
      <c r="H30" s="45"/>
      <c r="I30" s="45"/>
      <c r="J30" s="47"/>
    </row>
    <row r="31" spans="2:10" ht="20.25" customHeight="1" x14ac:dyDescent="0.25">
      <c r="B31" s="48"/>
      <c r="C31" s="46"/>
      <c r="D31" s="46"/>
      <c r="E31" s="46"/>
      <c r="F31" s="45"/>
      <c r="G31" s="45"/>
      <c r="H31" s="45"/>
      <c r="I31" s="45"/>
      <c r="J31" s="47"/>
    </row>
    <row r="32" spans="2:10" ht="29.25" customHeight="1" thickBot="1" x14ac:dyDescent="0.35">
      <c r="B32" s="44" t="s">
        <v>38</v>
      </c>
      <c r="C32" s="45"/>
      <c r="D32" s="45"/>
      <c r="E32" s="45"/>
      <c r="F32" s="70">
        <v>6001804</v>
      </c>
      <c r="G32" s="45" t="s">
        <v>67</v>
      </c>
      <c r="H32" s="45"/>
      <c r="I32" s="45"/>
      <c r="J32" s="50"/>
    </row>
    <row r="33" spans="2:10" ht="20.25" customHeight="1" x14ac:dyDescent="0.25">
      <c r="B33" s="49"/>
      <c r="C33" s="45"/>
      <c r="D33" s="45"/>
      <c r="E33" s="45"/>
      <c r="F33" s="45"/>
      <c r="G33" s="45"/>
      <c r="H33" s="45"/>
      <c r="I33" s="45"/>
      <c r="J33" s="47"/>
    </row>
    <row r="34" spans="2:10" ht="15" customHeight="1" x14ac:dyDescent="0.25">
      <c r="B34" s="44"/>
      <c r="C34" s="45"/>
      <c r="D34" s="45"/>
      <c r="E34" s="45"/>
      <c r="F34" s="45"/>
      <c r="G34" s="45"/>
      <c r="H34" s="45"/>
      <c r="I34" s="45"/>
      <c r="J34" s="50"/>
    </row>
    <row r="35" spans="2:10" ht="20.25" x14ac:dyDescent="0.3">
      <c r="B35" s="55" t="s">
        <v>63</v>
      </c>
      <c r="C35" s="56"/>
      <c r="D35" s="56"/>
      <c r="E35" s="56"/>
      <c r="F35" s="56"/>
      <c r="G35" s="45"/>
      <c r="H35" s="45"/>
      <c r="I35" s="45"/>
      <c r="J35" s="47"/>
    </row>
    <row r="36" spans="2:10" x14ac:dyDescent="0.25">
      <c r="B36" s="49"/>
      <c r="C36" s="45"/>
      <c r="D36" s="45"/>
      <c r="E36" s="45"/>
      <c r="F36" s="45"/>
      <c r="G36" s="45"/>
      <c r="H36" s="45"/>
      <c r="I36" s="45"/>
      <c r="J36" s="47"/>
    </row>
    <row r="37" spans="2:10" ht="15.75" thickBot="1" x14ac:dyDescent="0.3">
      <c r="B37" s="51"/>
      <c r="C37" s="52"/>
      <c r="D37" s="52"/>
      <c r="E37" s="52"/>
      <c r="F37" s="54"/>
      <c r="G37" s="52"/>
      <c r="H37" s="52"/>
      <c r="I37" s="52"/>
      <c r="J37" s="53"/>
    </row>
    <row r="38" spans="2:10" ht="24.75" customHeight="1" thickBot="1" x14ac:dyDescent="0.45">
      <c r="B38" s="98" t="s">
        <v>64</v>
      </c>
      <c r="C38" s="99"/>
      <c r="D38" s="99"/>
      <c r="E38" s="99"/>
      <c r="F38" s="99"/>
      <c r="G38" s="99"/>
      <c r="H38" s="99"/>
      <c r="I38" s="99"/>
      <c r="J38" s="100"/>
    </row>
    <row r="39" spans="2:10" x14ac:dyDescent="0.25">
      <c r="B39" s="28"/>
      <c r="C39" s="8"/>
      <c r="D39" s="8"/>
      <c r="E39" s="8"/>
      <c r="F39" s="8"/>
      <c r="G39" s="8"/>
      <c r="H39" s="8"/>
      <c r="I39" s="8"/>
      <c r="J39" s="12"/>
    </row>
    <row r="40" spans="2:10" ht="28.5" customHeight="1" thickBot="1" x14ac:dyDescent="0.35">
      <c r="B40" s="15" t="s">
        <v>65</v>
      </c>
      <c r="C40" s="8"/>
      <c r="D40" s="8"/>
      <c r="E40" s="8"/>
      <c r="F40" s="87" t="s">
        <v>360</v>
      </c>
      <c r="G40" s="87"/>
      <c r="H40" s="8"/>
      <c r="I40" s="8"/>
      <c r="J40" s="12"/>
    </row>
    <row r="41" spans="2:10" ht="20.25" customHeight="1" x14ac:dyDescent="0.25">
      <c r="B41" s="28"/>
      <c r="C41" s="8"/>
      <c r="D41" s="8"/>
      <c r="E41" s="8"/>
      <c r="F41" s="8"/>
      <c r="G41" s="8"/>
      <c r="H41" s="8"/>
      <c r="I41" s="8"/>
      <c r="J41" s="12"/>
    </row>
    <row r="42" spans="2:10" ht="28.5" customHeight="1" thickBot="1" x14ac:dyDescent="0.35">
      <c r="B42" s="15" t="s">
        <v>43</v>
      </c>
      <c r="C42" s="8"/>
      <c r="D42" s="8"/>
      <c r="E42" s="8"/>
      <c r="F42" s="87" t="s">
        <v>361</v>
      </c>
      <c r="G42" s="87"/>
      <c r="H42" s="8"/>
      <c r="I42" s="8"/>
      <c r="J42" s="12"/>
    </row>
    <row r="43" spans="2:10" ht="20.25" customHeight="1" x14ac:dyDescent="0.25">
      <c r="B43" s="28"/>
      <c r="C43" s="8"/>
      <c r="D43" s="8"/>
      <c r="E43" s="8"/>
      <c r="F43" s="8"/>
      <c r="G43" s="8"/>
      <c r="H43" s="8"/>
      <c r="I43" s="8"/>
      <c r="J43" s="12"/>
    </row>
    <row r="44" spans="2:10" ht="27.75" customHeight="1" thickBot="1" x14ac:dyDescent="0.35">
      <c r="B44" s="79" t="s">
        <v>32</v>
      </c>
      <c r="C44" s="80"/>
      <c r="D44" s="80"/>
      <c r="E44" s="80"/>
      <c r="F44" s="94" t="s">
        <v>362</v>
      </c>
      <c r="G44" s="94"/>
      <c r="H44" s="8"/>
      <c r="I44" s="8"/>
      <c r="J44" s="12"/>
    </row>
    <row r="45" spans="2:10" ht="20.25" customHeight="1" x14ac:dyDescent="0.25">
      <c r="B45" s="28"/>
      <c r="C45" s="8"/>
      <c r="D45" s="8"/>
      <c r="E45" s="8"/>
      <c r="F45" s="8"/>
      <c r="G45" s="8"/>
      <c r="H45" s="8"/>
      <c r="I45" s="8"/>
      <c r="J45" s="12"/>
    </row>
    <row r="46" spans="2:10" ht="28.5" customHeight="1" thickBot="1" x14ac:dyDescent="0.35">
      <c r="B46" s="15" t="s">
        <v>42</v>
      </c>
      <c r="C46" s="8"/>
      <c r="D46" s="8"/>
      <c r="E46" s="8"/>
      <c r="F46" s="87" t="s">
        <v>363</v>
      </c>
      <c r="G46" s="87"/>
      <c r="H46" s="8"/>
      <c r="I46" s="8"/>
      <c r="J46" s="65" t="s">
        <v>45</v>
      </c>
    </row>
    <row r="47" spans="2:10" ht="12" customHeight="1" x14ac:dyDescent="0.25">
      <c r="B47" s="28"/>
      <c r="C47" s="8"/>
      <c r="D47" s="8"/>
      <c r="E47" s="8"/>
      <c r="F47" s="8"/>
      <c r="G47" s="8"/>
      <c r="H47" s="8"/>
      <c r="I47" s="8"/>
      <c r="J47" s="12"/>
    </row>
    <row r="48" spans="2:10" x14ac:dyDescent="0.25">
      <c r="B48" s="28"/>
      <c r="C48" s="8"/>
      <c r="D48" s="8"/>
      <c r="E48" s="8"/>
      <c r="F48" s="4"/>
      <c r="G48" s="8"/>
      <c r="H48" s="8"/>
      <c r="I48" s="8"/>
      <c r="J48" s="12"/>
    </row>
    <row r="49" spans="2:10" ht="27" customHeight="1" x14ac:dyDescent="0.25">
      <c r="B49" s="59" t="s">
        <v>338</v>
      </c>
      <c r="C49" s="60"/>
      <c r="D49" s="60"/>
      <c r="E49" s="60"/>
      <c r="F49" s="107" t="str">
        <f>VLOOKUP(B2,Tableau!B3:F120,5,0)</f>
        <v>techcomptable@lecavalierlasalle.com</v>
      </c>
      <c r="G49" s="107"/>
      <c r="H49" s="8"/>
      <c r="I49" s="8"/>
      <c r="J49" s="78" t="s">
        <v>350</v>
      </c>
    </row>
    <row r="50" spans="2:10" ht="15.75" thickBot="1" x14ac:dyDescent="0.3">
      <c r="B50" s="28"/>
      <c r="C50" s="8"/>
      <c r="D50" s="8"/>
      <c r="E50" s="8"/>
      <c r="F50" s="4"/>
      <c r="G50" s="8"/>
      <c r="H50" s="8"/>
      <c r="I50" s="8"/>
      <c r="J50" s="12"/>
    </row>
    <row r="51" spans="2:10" ht="27.75" thickBot="1" x14ac:dyDescent="0.55000000000000004">
      <c r="B51" s="95" t="s">
        <v>173</v>
      </c>
      <c r="C51" s="96"/>
      <c r="D51" s="96"/>
      <c r="E51" s="96"/>
      <c r="F51" s="96"/>
      <c r="G51" s="96"/>
      <c r="H51" s="96"/>
      <c r="I51" s="96"/>
      <c r="J51" s="97"/>
    </row>
    <row r="52" spans="2:10" ht="15.75" thickBot="1" x14ac:dyDescent="0.3">
      <c r="B52" s="57"/>
      <c r="C52" s="23"/>
      <c r="D52" s="23"/>
      <c r="E52" s="23"/>
      <c r="F52" s="23"/>
      <c r="G52" s="23"/>
      <c r="H52" s="23"/>
      <c r="I52" s="23"/>
      <c r="J52" s="58"/>
    </row>
    <row r="53" spans="2:10" x14ac:dyDescent="0.25">
      <c r="B53" s="104" t="s">
        <v>48</v>
      </c>
      <c r="C53" s="105"/>
      <c r="D53" s="105"/>
      <c r="E53" s="106"/>
      <c r="F53" s="108" t="s">
        <v>47</v>
      </c>
      <c r="G53" s="110"/>
      <c r="H53" s="108" t="s">
        <v>46</v>
      </c>
      <c r="I53" s="109"/>
      <c r="J53" s="110"/>
    </row>
    <row r="54" spans="2:10" ht="15.75" thickBot="1" x14ac:dyDescent="0.3">
      <c r="B54" s="101" t="e">
        <f>VLOOKUP(F54,Tableau!I:J,2,0)</f>
        <v>#N/A</v>
      </c>
      <c r="C54" s="102"/>
      <c r="D54" s="102"/>
      <c r="E54" s="103"/>
      <c r="F54" s="111"/>
      <c r="G54" s="112"/>
      <c r="H54" s="111"/>
      <c r="I54" s="113"/>
      <c r="J54" s="112"/>
    </row>
    <row r="55" spans="2:10" x14ac:dyDescent="0.25">
      <c r="B55" s="57"/>
      <c r="C55" s="23"/>
      <c r="D55" s="23"/>
      <c r="E55" s="23"/>
      <c r="F55" s="23"/>
      <c r="G55" s="23"/>
      <c r="H55" s="23"/>
      <c r="I55" s="23"/>
      <c r="J55" s="58"/>
    </row>
    <row r="56" spans="2:10" ht="24" customHeight="1" x14ac:dyDescent="0.25">
      <c r="B56" s="59" t="s">
        <v>337</v>
      </c>
      <c r="C56" s="60"/>
      <c r="D56" s="60"/>
      <c r="E56" s="60"/>
      <c r="F56" s="61" t="s">
        <v>72</v>
      </c>
      <c r="G56" s="4"/>
      <c r="H56" s="4"/>
      <c r="I56" s="4"/>
      <c r="J56" s="11"/>
    </row>
    <row r="57" spans="2:10" ht="2.25" customHeight="1" thickBot="1" x14ac:dyDescent="0.3">
      <c r="B57" s="13"/>
      <c r="C57" s="3"/>
      <c r="D57" s="3"/>
      <c r="E57" s="3"/>
      <c r="F57" s="3"/>
      <c r="G57" s="3"/>
      <c r="H57" s="3"/>
      <c r="I57" s="3"/>
      <c r="J57" s="14"/>
    </row>
  </sheetData>
  <sheetProtection sheet="1" objects="1" scenarios="1" autoFilter="0"/>
  <mergeCells count="31">
    <mergeCell ref="B54:E54"/>
    <mergeCell ref="F46:G46"/>
    <mergeCell ref="F26:G26"/>
    <mergeCell ref="B51:J51"/>
    <mergeCell ref="B53:E53"/>
    <mergeCell ref="F49:G49"/>
    <mergeCell ref="H53:J53"/>
    <mergeCell ref="F53:G53"/>
    <mergeCell ref="F54:G54"/>
    <mergeCell ref="H54:J54"/>
    <mergeCell ref="B19:E19"/>
    <mergeCell ref="B44:E44"/>
    <mergeCell ref="F40:G40"/>
    <mergeCell ref="F42:G42"/>
    <mergeCell ref="F44:G44"/>
    <mergeCell ref="B24:J24"/>
    <mergeCell ref="B26:E26"/>
    <mergeCell ref="B38:J38"/>
    <mergeCell ref="B22:E22"/>
    <mergeCell ref="B15:E15"/>
    <mergeCell ref="B17:E17"/>
    <mergeCell ref="B2:J2"/>
    <mergeCell ref="B3:J3"/>
    <mergeCell ref="B4:J4"/>
    <mergeCell ref="B5:J5"/>
    <mergeCell ref="E12:F12"/>
    <mergeCell ref="F8:J8"/>
    <mergeCell ref="B12:D12"/>
    <mergeCell ref="H12:J12"/>
    <mergeCell ref="B6:J6"/>
    <mergeCell ref="F10:I10"/>
  </mergeCells>
  <hyperlinks>
    <hyperlink ref="F49" r:id="rId1" display="techcomptable@lesrésidencesdumarche.com"/>
    <hyperlink ref="F56" r:id="rId2"/>
  </hyperlinks>
  <pageMargins left="0.31496062992125984" right="0.31496062992125984" top="0.55118110236220474" bottom="0.35433070866141736" header="0.31496062992125984" footer="0.31496062992125984"/>
  <pageSetup scale="60" orientation="portrait" r:id="rId3"/>
  <headerFooter>
    <oddHeader xml:space="preserve">&amp;C&amp;"Arial Black,Normal"&amp;28Formulaire D'ouverture de compte fournisseur 
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Tableau!$B$3:$B$35</xm:f>
          </x14:formula1>
          <xm:sqref>B2:J2</xm:sqref>
        </x14:dataValidation>
        <x14:dataValidation type="list" allowBlank="1" showInputMessage="1" showErrorMessage="1">
          <x14:formula1>
            <xm:f>Tableau!$K$3:$K$3</xm:f>
          </x14:formula1>
          <xm:sqref>H34</xm:sqref>
        </x14:dataValidation>
        <x14:dataValidation type="list" allowBlank="1" showInputMessage="1" showErrorMessage="1">
          <x14:formula1>
            <xm:f>Tableau!$Y$3:$Y$10</xm:f>
          </x14:formula1>
          <xm:sqref>F25</xm:sqref>
        </x14:dataValidation>
        <x14:dataValidation type="list" allowBlank="1" showInputMessage="1" showErrorMessage="1">
          <x14:formula1>
            <xm:f>Tableau!$I$3:$I$100</xm:f>
          </x14:formula1>
          <xm:sqref>F54:G54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27"/>
  <sheetViews>
    <sheetView workbookViewId="0">
      <selection activeCell="B9" sqref="B9"/>
    </sheetView>
  </sheetViews>
  <sheetFormatPr baseColWidth="10" defaultRowHeight="17.25" customHeight="1" x14ac:dyDescent="0.25"/>
  <cols>
    <col min="1" max="1" width="3" customWidth="1"/>
    <col min="2" max="2" width="58.85546875" customWidth="1"/>
    <col min="3" max="3" width="57.5703125" customWidth="1"/>
    <col min="4" max="4" width="22.7109375" customWidth="1"/>
    <col min="5" max="5" width="20.85546875" customWidth="1"/>
    <col min="6" max="6" width="40.85546875" style="62" customWidth="1"/>
    <col min="7" max="7" width="10.85546875" bestFit="1" customWidth="1"/>
    <col min="8" max="8" width="42.85546875" customWidth="1"/>
    <col min="9" max="9" width="42.85546875" style="35" customWidth="1"/>
    <col min="10" max="10" width="10.85546875" customWidth="1"/>
    <col min="13" max="13" width="26" customWidth="1"/>
    <col min="15" max="15" width="27.42578125" customWidth="1"/>
    <col min="19" max="19" width="34.140625" customWidth="1"/>
    <col min="21" max="21" width="34.28515625" customWidth="1"/>
    <col min="23" max="23" width="6.85546875" hidden="1" customWidth="1"/>
    <col min="24" max="24" width="51.42578125" customWidth="1"/>
    <col min="25" max="25" width="47" style="4" bestFit="1" customWidth="1"/>
  </cols>
  <sheetData>
    <row r="1" spans="2:25" ht="17.25" customHeight="1" x14ac:dyDescent="0.25">
      <c r="B1" t="s">
        <v>14</v>
      </c>
      <c r="C1" t="s">
        <v>68</v>
      </c>
      <c r="D1" t="s">
        <v>69</v>
      </c>
      <c r="E1" t="s">
        <v>70</v>
      </c>
      <c r="F1" s="62" t="s">
        <v>71</v>
      </c>
      <c r="G1" t="s">
        <v>181</v>
      </c>
      <c r="J1" t="s">
        <v>180</v>
      </c>
    </row>
    <row r="3" spans="2:25" ht="17.25" customHeight="1" x14ac:dyDescent="0.25">
      <c r="B3" s="2" t="s">
        <v>351</v>
      </c>
      <c r="C3" t="s">
        <v>62</v>
      </c>
      <c r="D3" t="s">
        <v>27</v>
      </c>
      <c r="E3" t="s">
        <v>49</v>
      </c>
      <c r="F3" s="63" t="s">
        <v>76</v>
      </c>
      <c r="G3" s="72">
        <v>8001</v>
      </c>
      <c r="H3" s="31" t="s">
        <v>182</v>
      </c>
      <c r="I3" s="76" t="str">
        <f>CONCATENATE(G3," - ",H3)</f>
        <v>8001 - Abonnements</v>
      </c>
      <c r="J3" s="75" t="s">
        <v>271</v>
      </c>
      <c r="W3" s="30"/>
      <c r="X3" s="31"/>
      <c r="Y3" s="2"/>
    </row>
    <row r="4" spans="2:25" ht="17.25" customHeight="1" x14ac:dyDescent="0.25">
      <c r="B4" s="2" t="s">
        <v>15</v>
      </c>
      <c r="C4" t="s">
        <v>73</v>
      </c>
      <c r="D4" t="s">
        <v>74</v>
      </c>
      <c r="E4" t="s">
        <v>75</v>
      </c>
      <c r="F4" s="63" t="s">
        <v>77</v>
      </c>
      <c r="G4" s="73">
        <f t="shared" ref="G4:G11" si="0">G3+1</f>
        <v>8002</v>
      </c>
      <c r="H4" s="31" t="s">
        <v>183</v>
      </c>
      <c r="I4" s="76" t="str">
        <f t="shared" ref="I4:I67" si="1">CONCATENATE(G4," - ",H4)</f>
        <v>8002 - Assurance et immatriculation autobus</v>
      </c>
      <c r="J4" s="75" t="s">
        <v>272</v>
      </c>
      <c r="W4" s="30"/>
      <c r="X4" s="31"/>
    </row>
    <row r="5" spans="2:25" ht="17.25" customHeight="1" x14ac:dyDescent="0.25">
      <c r="B5" s="2" t="s">
        <v>352</v>
      </c>
      <c r="C5" t="s">
        <v>339</v>
      </c>
      <c r="D5" t="s">
        <v>78</v>
      </c>
      <c r="E5" t="s">
        <v>79</v>
      </c>
      <c r="F5" s="63" t="s">
        <v>80</v>
      </c>
      <c r="G5" s="73">
        <f t="shared" si="0"/>
        <v>8003</v>
      </c>
      <c r="H5" s="31" t="s">
        <v>184</v>
      </c>
      <c r="I5" s="76" t="str">
        <f t="shared" si="1"/>
        <v>8003 - Câblodistribution</v>
      </c>
      <c r="J5" s="75" t="s">
        <v>273</v>
      </c>
      <c r="W5" s="30"/>
      <c r="X5" s="31"/>
    </row>
    <row r="6" spans="2:25" ht="17.25" customHeight="1" x14ac:dyDescent="0.3">
      <c r="B6" s="2" t="s">
        <v>50</v>
      </c>
      <c r="C6" t="s">
        <v>81</v>
      </c>
      <c r="D6" t="s">
        <v>82</v>
      </c>
      <c r="E6" t="s">
        <v>83</v>
      </c>
      <c r="F6" s="63" t="s">
        <v>84</v>
      </c>
      <c r="G6" s="73">
        <f t="shared" si="0"/>
        <v>8004</v>
      </c>
      <c r="H6" s="31" t="s">
        <v>185</v>
      </c>
      <c r="I6" s="76" t="str">
        <f t="shared" si="1"/>
        <v>8004 - Cotisations</v>
      </c>
      <c r="J6" s="75" t="s">
        <v>274</v>
      </c>
      <c r="K6" s="5"/>
      <c r="L6" s="6"/>
      <c r="W6" s="32"/>
      <c r="X6" s="31"/>
    </row>
    <row r="7" spans="2:25" ht="17.25" customHeight="1" x14ac:dyDescent="0.3">
      <c r="B7" s="2" t="s">
        <v>0</v>
      </c>
      <c r="C7" t="s">
        <v>340</v>
      </c>
      <c r="D7" t="s">
        <v>85</v>
      </c>
      <c r="E7" t="s">
        <v>86</v>
      </c>
      <c r="F7" s="63" t="s">
        <v>87</v>
      </c>
      <c r="G7" s="73">
        <f t="shared" si="0"/>
        <v>8005</v>
      </c>
      <c r="H7" s="31" t="s">
        <v>186</v>
      </c>
      <c r="I7" s="76" t="str">
        <f t="shared" si="1"/>
        <v>8005 - Essence et entretien autobus</v>
      </c>
      <c r="J7" s="75" t="s">
        <v>275</v>
      </c>
      <c r="K7" s="5"/>
      <c r="L7" s="6"/>
      <c r="W7" s="32"/>
      <c r="X7" s="31"/>
    </row>
    <row r="8" spans="2:25" ht="17.25" customHeight="1" x14ac:dyDescent="0.25">
      <c r="B8" s="2" t="s">
        <v>51</v>
      </c>
      <c r="C8" t="s">
        <v>88</v>
      </c>
      <c r="D8" t="s">
        <v>89</v>
      </c>
      <c r="E8" t="s">
        <v>90</v>
      </c>
      <c r="F8" s="63" t="s">
        <v>91</v>
      </c>
      <c r="G8" s="73">
        <f t="shared" si="0"/>
        <v>8006</v>
      </c>
      <c r="H8" s="31" t="s">
        <v>187</v>
      </c>
      <c r="I8" s="76" t="str">
        <f t="shared" si="1"/>
        <v>8006 - Formation</v>
      </c>
      <c r="J8" s="75" t="s">
        <v>276</v>
      </c>
      <c r="W8" s="32"/>
      <c r="X8" s="31"/>
    </row>
    <row r="9" spans="2:25" ht="17.25" customHeight="1" x14ac:dyDescent="0.25">
      <c r="B9" s="2" t="s">
        <v>52</v>
      </c>
      <c r="C9" t="s">
        <v>341</v>
      </c>
      <c r="D9" t="s">
        <v>92</v>
      </c>
      <c r="E9" t="s">
        <v>93</v>
      </c>
      <c r="F9" s="63" t="s">
        <v>94</v>
      </c>
      <c r="G9" s="73">
        <f t="shared" si="0"/>
        <v>8007</v>
      </c>
      <c r="H9" s="31" t="s">
        <v>188</v>
      </c>
      <c r="I9" s="76" t="str">
        <f t="shared" si="1"/>
        <v>8007 - Frais d'embauche</v>
      </c>
      <c r="J9" s="75" t="s">
        <v>277</v>
      </c>
      <c r="W9" s="32"/>
      <c r="X9" s="31"/>
    </row>
    <row r="10" spans="2:25" ht="17.25" customHeight="1" x14ac:dyDescent="0.25">
      <c r="B10" s="2" t="s">
        <v>60</v>
      </c>
      <c r="C10" t="s">
        <v>98</v>
      </c>
      <c r="D10" t="s">
        <v>100</v>
      </c>
      <c r="E10" t="s">
        <v>96</v>
      </c>
      <c r="F10" s="63" t="s">
        <v>97</v>
      </c>
      <c r="G10" s="73">
        <f t="shared" si="0"/>
        <v>8008</v>
      </c>
      <c r="H10" s="31" t="s">
        <v>189</v>
      </c>
      <c r="I10" s="76" t="str">
        <f t="shared" si="1"/>
        <v>8008 - Promotions internes</v>
      </c>
      <c r="J10" s="75" t="s">
        <v>278</v>
      </c>
      <c r="W10" s="32"/>
      <c r="X10" s="31"/>
    </row>
    <row r="11" spans="2:25" ht="17.25" customHeight="1" x14ac:dyDescent="0.25">
      <c r="B11" s="2" t="s">
        <v>1</v>
      </c>
      <c r="C11" t="s">
        <v>99</v>
      </c>
      <c r="D11" t="s">
        <v>95</v>
      </c>
      <c r="E11" t="s">
        <v>101</v>
      </c>
      <c r="F11" s="63" t="s">
        <v>102</v>
      </c>
      <c r="G11" s="73">
        <f t="shared" si="0"/>
        <v>8009</v>
      </c>
      <c r="H11" s="31" t="s">
        <v>190</v>
      </c>
      <c r="I11" s="76" t="str">
        <f t="shared" si="1"/>
        <v>8009 - Publicité à refacturer</v>
      </c>
      <c r="J11" s="75" t="s">
        <v>279</v>
      </c>
      <c r="W11" s="32"/>
      <c r="X11" s="31"/>
    </row>
    <row r="12" spans="2:25" ht="17.25" customHeight="1" x14ac:dyDescent="0.25">
      <c r="B12" s="2" t="s">
        <v>61</v>
      </c>
      <c r="C12" t="s">
        <v>176</v>
      </c>
      <c r="D12" t="s">
        <v>103</v>
      </c>
      <c r="E12" t="s">
        <v>104</v>
      </c>
      <c r="F12" s="63" t="s">
        <v>105</v>
      </c>
      <c r="G12" s="73">
        <v>8010</v>
      </c>
      <c r="H12" s="31" t="s">
        <v>191</v>
      </c>
      <c r="I12" s="76" t="str">
        <f t="shared" si="1"/>
        <v>8010 - Location d'espace de stationnement</v>
      </c>
      <c r="J12" s="75" t="s">
        <v>280</v>
      </c>
      <c r="W12" s="32"/>
      <c r="X12" s="31"/>
    </row>
    <row r="13" spans="2:25" ht="17.25" customHeight="1" x14ac:dyDescent="0.25">
      <c r="B13" s="2" t="s">
        <v>2</v>
      </c>
      <c r="C13" t="s">
        <v>168</v>
      </c>
      <c r="D13" t="s">
        <v>106</v>
      </c>
      <c r="E13" t="s">
        <v>107</v>
      </c>
      <c r="F13" s="63" t="s">
        <v>108</v>
      </c>
      <c r="G13" s="73">
        <v>8011</v>
      </c>
      <c r="H13" s="31" t="s">
        <v>192</v>
      </c>
      <c r="I13" s="76" t="str">
        <f t="shared" si="1"/>
        <v>8011 - Frais de représentation</v>
      </c>
      <c r="J13" s="75" t="s">
        <v>281</v>
      </c>
      <c r="W13" s="30"/>
      <c r="X13" s="31"/>
    </row>
    <row r="14" spans="2:25" ht="17.25" customHeight="1" x14ac:dyDescent="0.25">
      <c r="B14" s="2" t="s">
        <v>53</v>
      </c>
      <c r="C14" t="s">
        <v>169</v>
      </c>
      <c r="D14" t="s">
        <v>109</v>
      </c>
      <c r="E14" t="s">
        <v>110</v>
      </c>
      <c r="F14" s="63" t="s">
        <v>111</v>
      </c>
      <c r="G14" s="73">
        <v>8012</v>
      </c>
      <c r="H14" s="31" t="s">
        <v>193</v>
      </c>
      <c r="I14" s="76" t="str">
        <f t="shared" si="1"/>
        <v>8012 - Remorquage</v>
      </c>
      <c r="J14" s="75" t="s">
        <v>282</v>
      </c>
      <c r="W14" s="30"/>
      <c r="X14" s="31"/>
    </row>
    <row r="15" spans="2:25" ht="17.25" customHeight="1" x14ac:dyDescent="0.25">
      <c r="B15" s="2" t="s">
        <v>3</v>
      </c>
      <c r="C15" t="s">
        <v>342</v>
      </c>
      <c r="D15" t="s">
        <v>112</v>
      </c>
      <c r="E15" t="s">
        <v>113</v>
      </c>
      <c r="F15" s="63" t="s">
        <v>114</v>
      </c>
      <c r="G15" s="72">
        <v>8101</v>
      </c>
      <c r="H15" s="31" t="s">
        <v>194</v>
      </c>
      <c r="I15" s="76" t="str">
        <f t="shared" si="1"/>
        <v>8101 - Agences personnel - soins</v>
      </c>
      <c r="J15" s="75" t="s">
        <v>283</v>
      </c>
      <c r="W15" s="30"/>
      <c r="X15" s="31"/>
    </row>
    <row r="16" spans="2:25" ht="17.25" customHeight="1" x14ac:dyDescent="0.25">
      <c r="B16" s="2" t="s">
        <v>4</v>
      </c>
      <c r="C16" t="s">
        <v>344</v>
      </c>
      <c r="D16" t="s">
        <v>115</v>
      </c>
      <c r="E16" t="s">
        <v>116</v>
      </c>
      <c r="F16" s="63" t="s">
        <v>117</v>
      </c>
      <c r="G16" s="72">
        <f>G15+1</f>
        <v>8102</v>
      </c>
      <c r="H16" s="31" t="s">
        <v>195</v>
      </c>
      <c r="I16" s="76" t="str">
        <f t="shared" si="1"/>
        <v>8102 - Fourniture - soins</v>
      </c>
      <c r="J16" s="75" t="s">
        <v>284</v>
      </c>
      <c r="W16" s="30"/>
      <c r="X16" s="31"/>
    </row>
    <row r="17" spans="2:25" ht="17.25" customHeight="1" x14ac:dyDescent="0.25">
      <c r="B17" s="2" t="s">
        <v>5</v>
      </c>
      <c r="C17" t="s">
        <v>343</v>
      </c>
      <c r="D17" t="s">
        <v>118</v>
      </c>
      <c r="E17" t="s">
        <v>119</v>
      </c>
      <c r="F17" s="63" t="s">
        <v>120</v>
      </c>
      <c r="G17" s="72">
        <f>G16+1</f>
        <v>8103</v>
      </c>
      <c r="H17" s="31" t="s">
        <v>196</v>
      </c>
      <c r="I17" s="76" t="str">
        <f t="shared" si="1"/>
        <v>8103 - Honoraires de médecin</v>
      </c>
      <c r="J17" s="75" t="s">
        <v>285</v>
      </c>
      <c r="W17" s="30"/>
      <c r="X17" s="31"/>
    </row>
    <row r="18" spans="2:25" ht="17.25" customHeight="1" x14ac:dyDescent="0.25">
      <c r="B18" s="2" t="s">
        <v>26</v>
      </c>
      <c r="C18" t="s">
        <v>170</v>
      </c>
      <c r="D18" t="s">
        <v>121</v>
      </c>
      <c r="E18" t="s">
        <v>122</v>
      </c>
      <c r="F18" s="63" t="s">
        <v>123</v>
      </c>
      <c r="G18" s="72">
        <f>G17+1</f>
        <v>8104</v>
      </c>
      <c r="H18" s="31" t="s">
        <v>197</v>
      </c>
      <c r="I18" s="76" t="str">
        <f t="shared" si="1"/>
        <v>8104 - Literie</v>
      </c>
      <c r="J18" s="75" t="s">
        <v>286</v>
      </c>
      <c r="V18" s="29"/>
      <c r="W18" s="30"/>
      <c r="X18" s="31"/>
      <c r="Y18"/>
    </row>
    <row r="19" spans="2:25" ht="17.25" customHeight="1" x14ac:dyDescent="0.25">
      <c r="B19" s="2" t="s">
        <v>6</v>
      </c>
      <c r="C19" t="s">
        <v>349</v>
      </c>
      <c r="D19" t="s">
        <v>124</v>
      </c>
      <c r="E19" t="s">
        <v>125</v>
      </c>
      <c r="F19" s="63" t="s">
        <v>126</v>
      </c>
      <c r="G19" s="73">
        <v>8201</v>
      </c>
      <c r="H19" s="31" t="s">
        <v>198</v>
      </c>
      <c r="I19" s="76" t="str">
        <f t="shared" si="1"/>
        <v>8201 - Agences personnel - cuisine</v>
      </c>
      <c r="J19" s="75" t="s">
        <v>287</v>
      </c>
      <c r="W19" s="30"/>
      <c r="X19" s="31"/>
    </row>
    <row r="20" spans="2:25" ht="17.25" customHeight="1" x14ac:dyDescent="0.25">
      <c r="B20" s="2" t="s">
        <v>7</v>
      </c>
      <c r="C20" t="s">
        <v>177</v>
      </c>
      <c r="D20" t="s">
        <v>127</v>
      </c>
      <c r="E20" t="s">
        <v>128</v>
      </c>
      <c r="F20" s="63" t="s">
        <v>129</v>
      </c>
      <c r="G20" s="73">
        <f t="shared" ref="G20:G25" si="2">G19+1</f>
        <v>8202</v>
      </c>
      <c r="H20" s="31" t="s">
        <v>199</v>
      </c>
      <c r="I20" s="76" t="str">
        <f t="shared" si="1"/>
        <v>8202 - Entretien et réparation - cuisine</v>
      </c>
      <c r="J20" s="75" t="s">
        <v>288</v>
      </c>
      <c r="W20" s="30"/>
      <c r="X20" s="31"/>
    </row>
    <row r="21" spans="2:25" ht="17.25" customHeight="1" x14ac:dyDescent="0.25">
      <c r="B21" s="2" t="s">
        <v>8</v>
      </c>
      <c r="C21" t="s">
        <v>171</v>
      </c>
      <c r="D21" t="s">
        <v>130</v>
      </c>
      <c r="E21" t="s">
        <v>131</v>
      </c>
      <c r="F21" s="63" t="s">
        <v>132</v>
      </c>
      <c r="G21" s="73">
        <f t="shared" si="2"/>
        <v>8203</v>
      </c>
      <c r="H21" s="31" t="s">
        <v>200</v>
      </c>
      <c r="I21" s="76" t="str">
        <f t="shared" si="1"/>
        <v>8203 - Entretien et réparation dépanneur</v>
      </c>
      <c r="J21" s="75" t="s">
        <v>289</v>
      </c>
      <c r="W21" s="30"/>
      <c r="X21" s="31"/>
    </row>
    <row r="22" spans="2:25" ht="17.25" customHeight="1" x14ac:dyDescent="0.25">
      <c r="B22" s="2" t="s">
        <v>54</v>
      </c>
      <c r="C22" t="s">
        <v>133</v>
      </c>
      <c r="D22" t="s">
        <v>134</v>
      </c>
      <c r="E22" t="s">
        <v>135</v>
      </c>
      <c r="F22" s="63" t="s">
        <v>136</v>
      </c>
      <c r="G22" s="73">
        <f t="shared" si="2"/>
        <v>8204</v>
      </c>
      <c r="H22" s="31" t="s">
        <v>201</v>
      </c>
      <c r="I22" s="76" t="str">
        <f t="shared" si="1"/>
        <v>8204 - Fourniture - cuisine</v>
      </c>
      <c r="J22" s="75" t="s">
        <v>290</v>
      </c>
      <c r="W22" s="30"/>
      <c r="X22" s="31"/>
    </row>
    <row r="23" spans="2:25" ht="17.25" customHeight="1" x14ac:dyDescent="0.25">
      <c r="B23" s="2" t="s">
        <v>9</v>
      </c>
      <c r="C23" t="s">
        <v>137</v>
      </c>
      <c r="D23" t="s">
        <v>138</v>
      </c>
      <c r="E23" t="s">
        <v>139</v>
      </c>
      <c r="F23" s="63" t="s">
        <v>140</v>
      </c>
      <c r="G23" s="73">
        <f t="shared" si="2"/>
        <v>8205</v>
      </c>
      <c r="H23" s="31" t="s">
        <v>202</v>
      </c>
      <c r="I23" s="76" t="str">
        <f t="shared" si="1"/>
        <v>8205 - Marchandises dépanneur</v>
      </c>
      <c r="J23" s="75" t="s">
        <v>291</v>
      </c>
      <c r="W23" s="30"/>
      <c r="X23" s="31"/>
    </row>
    <row r="24" spans="2:25" ht="17.25" customHeight="1" x14ac:dyDescent="0.25">
      <c r="B24" s="2" t="s">
        <v>10</v>
      </c>
      <c r="C24" t="s">
        <v>141</v>
      </c>
      <c r="D24" t="s">
        <v>142</v>
      </c>
      <c r="E24" t="s">
        <v>143</v>
      </c>
      <c r="F24" s="63" t="s">
        <v>144</v>
      </c>
      <c r="G24" s="73">
        <f t="shared" si="2"/>
        <v>8206</v>
      </c>
      <c r="H24" s="31" t="s">
        <v>203</v>
      </c>
      <c r="I24" s="76" t="str">
        <f t="shared" si="1"/>
        <v>8206 - Nourriture</v>
      </c>
      <c r="J24" s="75" t="s">
        <v>292</v>
      </c>
      <c r="W24" s="30"/>
      <c r="X24" s="31"/>
    </row>
    <row r="25" spans="2:25" ht="17.25" customHeight="1" x14ac:dyDescent="0.25">
      <c r="B25" s="2" t="s">
        <v>12</v>
      </c>
      <c r="C25" t="s">
        <v>345</v>
      </c>
      <c r="D25" t="s">
        <v>149</v>
      </c>
      <c r="E25" t="s">
        <v>150</v>
      </c>
      <c r="F25" s="63" t="s">
        <v>147</v>
      </c>
      <c r="G25" s="73">
        <f t="shared" si="2"/>
        <v>8207</v>
      </c>
      <c r="H25" s="31" t="s">
        <v>204</v>
      </c>
      <c r="I25" s="76" t="str">
        <f t="shared" si="1"/>
        <v>8207 - Uniforme - cuisine</v>
      </c>
      <c r="J25" s="75" t="s">
        <v>290</v>
      </c>
      <c r="W25" s="30"/>
      <c r="X25" s="31"/>
    </row>
    <row r="26" spans="2:25" ht="17.25" customHeight="1" x14ac:dyDescent="0.25">
      <c r="B26" s="2" t="s">
        <v>11</v>
      </c>
      <c r="C26" t="s">
        <v>346</v>
      </c>
      <c r="D26" t="s">
        <v>145</v>
      </c>
      <c r="E26" t="s">
        <v>146</v>
      </c>
      <c r="F26" s="63" t="s">
        <v>148</v>
      </c>
      <c r="G26" s="73">
        <v>8208</v>
      </c>
      <c r="H26" s="31" t="s">
        <v>205</v>
      </c>
      <c r="I26" s="76" t="str">
        <f t="shared" si="1"/>
        <v>8208 - Buanderie pour nappes</v>
      </c>
      <c r="J26" s="75" t="s">
        <v>290</v>
      </c>
      <c r="W26" s="30"/>
      <c r="X26" s="31"/>
    </row>
    <row r="27" spans="2:25" ht="17.25" customHeight="1" x14ac:dyDescent="0.25">
      <c r="B27" s="2" t="s">
        <v>23</v>
      </c>
      <c r="C27" t="s">
        <v>347</v>
      </c>
      <c r="D27" t="s">
        <v>151</v>
      </c>
      <c r="E27" t="s">
        <v>155</v>
      </c>
      <c r="F27" s="63" t="s">
        <v>152</v>
      </c>
      <c r="G27" s="73">
        <v>8209</v>
      </c>
      <c r="H27" s="31" t="s">
        <v>206</v>
      </c>
      <c r="I27" s="76" t="str">
        <f t="shared" si="1"/>
        <v>8209 - Location vaisselle/tables/chaises</v>
      </c>
      <c r="J27" s="75" t="s">
        <v>290</v>
      </c>
      <c r="W27" s="30"/>
      <c r="X27" s="31"/>
    </row>
    <row r="28" spans="2:25" ht="17.25" customHeight="1" x14ac:dyDescent="0.25">
      <c r="B28" s="2" t="s">
        <v>13</v>
      </c>
      <c r="C28" t="s">
        <v>348</v>
      </c>
      <c r="D28" t="s">
        <v>153</v>
      </c>
      <c r="E28" t="s">
        <v>154</v>
      </c>
      <c r="F28" s="63" t="s">
        <v>156</v>
      </c>
      <c r="G28" s="72">
        <v>8301</v>
      </c>
      <c r="H28" s="31" t="s">
        <v>207</v>
      </c>
      <c r="I28" s="76" t="str">
        <f t="shared" si="1"/>
        <v>8301 - Agence de référencement</v>
      </c>
      <c r="J28" s="75" t="s">
        <v>293</v>
      </c>
      <c r="W28" s="30"/>
      <c r="X28" s="31"/>
    </row>
    <row r="29" spans="2:25" ht="17.25" customHeight="1" x14ac:dyDescent="0.25">
      <c r="B29" s="2" t="s">
        <v>55</v>
      </c>
      <c r="C29" t="s">
        <v>178</v>
      </c>
      <c r="D29" t="s">
        <v>157</v>
      </c>
      <c r="E29" t="s">
        <v>158</v>
      </c>
      <c r="F29" s="63" t="s">
        <v>159</v>
      </c>
      <c r="G29" s="72">
        <v>8401</v>
      </c>
      <c r="H29" s="31" t="s">
        <v>208</v>
      </c>
      <c r="I29" s="76" t="str">
        <f t="shared" si="1"/>
        <v>8401 - Agence personnel - conciergerie</v>
      </c>
      <c r="J29" s="75" t="s">
        <v>294</v>
      </c>
      <c r="W29" s="30"/>
      <c r="X29" s="31"/>
    </row>
    <row r="30" spans="2:25" ht="17.25" customHeight="1" x14ac:dyDescent="0.25">
      <c r="B30" s="2" t="s">
        <v>24</v>
      </c>
      <c r="F30" s="63"/>
      <c r="G30" s="72">
        <f t="shared" ref="G30:G55" si="3">G29+1</f>
        <v>8402</v>
      </c>
      <c r="H30" s="31" t="s">
        <v>209</v>
      </c>
      <c r="I30" s="76" t="str">
        <f t="shared" si="1"/>
        <v>8402 - Agence personnel - entretien ménager</v>
      </c>
      <c r="J30" s="75" t="s">
        <v>295</v>
      </c>
      <c r="W30" s="30"/>
      <c r="X30" s="31"/>
    </row>
    <row r="31" spans="2:25" ht="17.25" customHeight="1" x14ac:dyDescent="0.25">
      <c r="B31" s="2" t="s">
        <v>25</v>
      </c>
      <c r="C31" t="s">
        <v>179</v>
      </c>
      <c r="D31" t="s">
        <v>160</v>
      </c>
      <c r="E31" t="s">
        <v>161</v>
      </c>
      <c r="F31" s="63" t="s">
        <v>162</v>
      </c>
      <c r="G31" s="72">
        <f t="shared" si="3"/>
        <v>8403</v>
      </c>
      <c r="H31" s="31" t="s">
        <v>210</v>
      </c>
      <c r="I31" s="76" t="str">
        <f t="shared" si="1"/>
        <v>8403 - Ascenseur</v>
      </c>
      <c r="J31" s="75" t="s">
        <v>296</v>
      </c>
      <c r="W31" s="30"/>
      <c r="X31" s="31"/>
    </row>
    <row r="32" spans="2:25" ht="17.25" customHeight="1" x14ac:dyDescent="0.3">
      <c r="B32" s="2" t="s">
        <v>56</v>
      </c>
      <c r="F32" s="64"/>
      <c r="G32" s="73">
        <f t="shared" si="3"/>
        <v>8404</v>
      </c>
      <c r="H32" s="31" t="s">
        <v>211</v>
      </c>
      <c r="I32" s="76" t="str">
        <f t="shared" si="1"/>
        <v>8404 - Autres - Entretien et réparation bâtiment</v>
      </c>
      <c r="J32" s="75" t="s">
        <v>282</v>
      </c>
      <c r="W32" s="30"/>
      <c r="X32" s="31"/>
    </row>
    <row r="33" spans="2:24" ht="17.25" customHeight="1" x14ac:dyDescent="0.25">
      <c r="B33" s="2" t="s">
        <v>58</v>
      </c>
      <c r="C33" t="s">
        <v>163</v>
      </c>
      <c r="D33" t="s">
        <v>166</v>
      </c>
      <c r="E33" t="s">
        <v>172</v>
      </c>
      <c r="F33" s="63" t="s">
        <v>164</v>
      </c>
      <c r="G33" s="73">
        <f t="shared" si="3"/>
        <v>8405</v>
      </c>
      <c r="H33" s="31" t="s">
        <v>212</v>
      </c>
      <c r="I33" s="76" t="str">
        <f t="shared" si="1"/>
        <v>8405 - Autres - Entretien et réparation équipement</v>
      </c>
      <c r="J33" s="75" t="s">
        <v>297</v>
      </c>
      <c r="W33" s="30"/>
      <c r="X33" s="31"/>
    </row>
    <row r="34" spans="2:24" ht="17.25" customHeight="1" x14ac:dyDescent="0.25">
      <c r="B34" s="2" t="s">
        <v>57</v>
      </c>
      <c r="C34" t="s">
        <v>163</v>
      </c>
      <c r="D34" t="s">
        <v>166</v>
      </c>
      <c r="E34" t="s">
        <v>172</v>
      </c>
      <c r="F34" s="63" t="s">
        <v>164</v>
      </c>
      <c r="G34" s="73">
        <f t="shared" si="3"/>
        <v>8406</v>
      </c>
      <c r="H34" s="31" t="s">
        <v>213</v>
      </c>
      <c r="I34" s="76" t="str">
        <f t="shared" si="1"/>
        <v>8406 - Climatisation  / Chauffage</v>
      </c>
      <c r="J34" s="75" t="s">
        <v>297</v>
      </c>
      <c r="W34" s="30"/>
      <c r="X34" s="31"/>
    </row>
    <row r="35" spans="2:24" ht="17.25" customHeight="1" x14ac:dyDescent="0.25">
      <c r="B35" s="2" t="s">
        <v>59</v>
      </c>
      <c r="C35" t="s">
        <v>163</v>
      </c>
      <c r="D35" t="s">
        <v>167</v>
      </c>
      <c r="E35" t="s">
        <v>172</v>
      </c>
      <c r="F35" s="63" t="s">
        <v>165</v>
      </c>
      <c r="G35" s="73">
        <f t="shared" si="3"/>
        <v>8407</v>
      </c>
      <c r="H35" s="31" t="s">
        <v>214</v>
      </c>
      <c r="I35" s="76" t="str">
        <f t="shared" si="1"/>
        <v>8407 - Déchets</v>
      </c>
      <c r="J35" s="75" t="s">
        <v>298</v>
      </c>
      <c r="W35" s="30"/>
      <c r="X35" s="31"/>
    </row>
    <row r="36" spans="2:24" ht="17.25" customHeight="1" x14ac:dyDescent="0.3">
      <c r="F36" s="64"/>
      <c r="G36" s="73">
        <f t="shared" si="3"/>
        <v>8408</v>
      </c>
      <c r="H36" s="31" t="s">
        <v>215</v>
      </c>
      <c r="I36" s="76" t="str">
        <f t="shared" si="1"/>
        <v>8408 - Déneigement</v>
      </c>
      <c r="J36" s="75" t="s">
        <v>299</v>
      </c>
      <c r="W36" s="30"/>
      <c r="X36" s="31"/>
    </row>
    <row r="37" spans="2:24" ht="17.25" customHeight="1" x14ac:dyDescent="0.3">
      <c r="F37" s="64"/>
      <c r="G37" s="73">
        <f t="shared" si="3"/>
        <v>8409</v>
      </c>
      <c r="H37" s="31" t="s">
        <v>216</v>
      </c>
      <c r="I37" s="76" t="str">
        <f t="shared" si="1"/>
        <v>8409 - Électricien</v>
      </c>
      <c r="J37" s="75" t="s">
        <v>282</v>
      </c>
      <c r="W37" s="30"/>
      <c r="X37" s="31"/>
    </row>
    <row r="38" spans="2:24" ht="17.25" customHeight="1" x14ac:dyDescent="0.3">
      <c r="F38" s="64"/>
      <c r="G38" s="73">
        <f t="shared" si="3"/>
        <v>8410</v>
      </c>
      <c r="H38" s="31" t="s">
        <v>217</v>
      </c>
      <c r="I38" s="76" t="str">
        <f t="shared" si="1"/>
        <v xml:space="preserve">8410 - Électro ménagers - remplacement </v>
      </c>
      <c r="J38" s="75" t="s">
        <v>297</v>
      </c>
      <c r="W38" s="30"/>
      <c r="X38" s="31"/>
    </row>
    <row r="39" spans="2:24" ht="17.25" customHeight="1" x14ac:dyDescent="0.3">
      <c r="F39" s="64"/>
      <c r="G39" s="73">
        <f t="shared" si="3"/>
        <v>8411</v>
      </c>
      <c r="H39" s="31" t="s">
        <v>218</v>
      </c>
      <c r="I39" s="76" t="str">
        <f t="shared" si="1"/>
        <v>8411 - Électro ménagers - réparation</v>
      </c>
      <c r="J39" s="75" t="s">
        <v>297</v>
      </c>
      <c r="W39" s="30"/>
      <c r="X39" s="31"/>
    </row>
    <row r="40" spans="2:24" ht="17.25" customHeight="1" x14ac:dyDescent="0.3">
      <c r="F40" s="64"/>
      <c r="G40" s="73">
        <f t="shared" si="3"/>
        <v>8412</v>
      </c>
      <c r="H40" s="31" t="s">
        <v>219</v>
      </c>
      <c r="I40" s="76" t="str">
        <f t="shared" si="1"/>
        <v>8412 - Extermination</v>
      </c>
      <c r="J40" s="75" t="s">
        <v>300</v>
      </c>
      <c r="W40" s="30"/>
      <c r="X40" s="31"/>
    </row>
    <row r="41" spans="2:24" ht="17.25" customHeight="1" x14ac:dyDescent="0.3">
      <c r="F41" s="64"/>
      <c r="G41" s="73">
        <f t="shared" si="3"/>
        <v>8413</v>
      </c>
      <c r="H41" s="31" t="s">
        <v>220</v>
      </c>
      <c r="I41" s="76" t="str">
        <f t="shared" si="1"/>
        <v>8413 - Fleurs et plantes intérieures</v>
      </c>
      <c r="J41" s="75" t="s">
        <v>301</v>
      </c>
      <c r="W41" s="30"/>
      <c r="X41" s="31"/>
    </row>
    <row r="42" spans="2:24" ht="17.25" customHeight="1" x14ac:dyDescent="0.3">
      <c r="F42" s="64"/>
      <c r="G42" s="73">
        <f t="shared" si="3"/>
        <v>8414</v>
      </c>
      <c r="H42" s="31" t="s">
        <v>221</v>
      </c>
      <c r="I42" s="76" t="str">
        <f t="shared" si="1"/>
        <v>8414 - Gicleurs, alarmes et extincteurs</v>
      </c>
      <c r="J42" s="75" t="s">
        <v>302</v>
      </c>
      <c r="W42" s="30"/>
      <c r="X42" s="31"/>
    </row>
    <row r="43" spans="2:24" ht="17.25" customHeight="1" x14ac:dyDescent="0.3">
      <c r="F43" s="64"/>
      <c r="G43" s="73">
        <f t="shared" si="3"/>
        <v>8415</v>
      </c>
      <c r="H43" s="31" t="s">
        <v>222</v>
      </c>
      <c r="I43" s="76" t="str">
        <f t="shared" si="1"/>
        <v>8415 - Lavage des vitres</v>
      </c>
      <c r="J43" s="75" t="s">
        <v>303</v>
      </c>
      <c r="W43" s="30"/>
      <c r="X43" s="31"/>
    </row>
    <row r="44" spans="2:24" ht="17.25" customHeight="1" x14ac:dyDescent="0.3">
      <c r="F44" s="64"/>
      <c r="G44" s="73">
        <f t="shared" si="3"/>
        <v>8416</v>
      </c>
      <c r="H44" s="31" t="s">
        <v>223</v>
      </c>
      <c r="I44" s="76" t="str">
        <f t="shared" si="1"/>
        <v>8416 - Mazout</v>
      </c>
      <c r="J44" s="75" t="s">
        <v>304</v>
      </c>
      <c r="W44" s="30"/>
      <c r="X44" s="31"/>
    </row>
    <row r="45" spans="2:24" ht="17.25" customHeight="1" x14ac:dyDescent="0.3">
      <c r="F45" s="64"/>
      <c r="G45" s="73">
        <f t="shared" si="3"/>
        <v>8417</v>
      </c>
      <c r="H45" s="31" t="s">
        <v>224</v>
      </c>
      <c r="I45" s="76" t="str">
        <f t="shared" si="1"/>
        <v>8417 - Paysagement</v>
      </c>
      <c r="J45" s="75" t="s">
        <v>305</v>
      </c>
      <c r="W45" s="30"/>
      <c r="X45" s="31"/>
    </row>
    <row r="46" spans="2:24" ht="17.25" customHeight="1" x14ac:dyDescent="0.3">
      <c r="F46" s="64"/>
      <c r="G46" s="73">
        <f t="shared" si="3"/>
        <v>8418</v>
      </c>
      <c r="H46" s="31" t="s">
        <v>225</v>
      </c>
      <c r="I46" s="76" t="str">
        <f t="shared" si="1"/>
        <v>8418 - Peinture</v>
      </c>
      <c r="J46" s="75" t="s">
        <v>282</v>
      </c>
      <c r="W46" s="30"/>
      <c r="X46" s="31"/>
    </row>
    <row r="47" spans="2:24" ht="17.25" customHeight="1" x14ac:dyDescent="0.3">
      <c r="F47" s="64"/>
      <c r="G47" s="73">
        <f t="shared" si="3"/>
        <v>8419</v>
      </c>
      <c r="H47" s="31" t="s">
        <v>226</v>
      </c>
      <c r="I47" s="76" t="str">
        <f t="shared" si="1"/>
        <v>8419 - Petits outils et équipements</v>
      </c>
      <c r="J47" s="75" t="s">
        <v>306</v>
      </c>
      <c r="W47" s="30"/>
      <c r="X47" s="31"/>
    </row>
    <row r="48" spans="2:24" ht="17.25" customHeight="1" x14ac:dyDescent="0.3">
      <c r="F48" s="64"/>
      <c r="G48" s="73">
        <f t="shared" si="3"/>
        <v>8420</v>
      </c>
      <c r="H48" s="31" t="s">
        <v>227</v>
      </c>
      <c r="I48" s="76" t="str">
        <f t="shared" si="1"/>
        <v>8420 - Piscine / Spa</v>
      </c>
      <c r="J48" s="75" t="s">
        <v>282</v>
      </c>
      <c r="W48" s="30"/>
      <c r="X48" s="31"/>
    </row>
    <row r="49" spans="6:24" ht="17.25" customHeight="1" x14ac:dyDescent="0.3">
      <c r="F49" s="64"/>
      <c r="G49" s="73">
        <f t="shared" si="3"/>
        <v>8421</v>
      </c>
      <c r="H49" s="31" t="s">
        <v>228</v>
      </c>
      <c r="I49" s="76" t="str">
        <f t="shared" si="1"/>
        <v>8421 - Plomberie</v>
      </c>
      <c r="J49" s="75" t="s">
        <v>282</v>
      </c>
      <c r="W49" s="30"/>
      <c r="X49" s="31"/>
    </row>
    <row r="50" spans="6:24" ht="17.25" customHeight="1" x14ac:dyDescent="0.3">
      <c r="F50" s="64"/>
      <c r="G50" s="73">
        <f t="shared" si="3"/>
        <v>8422</v>
      </c>
      <c r="H50" s="31" t="s">
        <v>229</v>
      </c>
      <c r="I50" s="76" t="str">
        <f t="shared" si="1"/>
        <v xml:space="preserve">8422 - Produits d'entretien </v>
      </c>
      <c r="J50" s="75" t="s">
        <v>307</v>
      </c>
      <c r="W50" s="30"/>
      <c r="X50" s="31"/>
    </row>
    <row r="51" spans="6:24" ht="17.25" customHeight="1" x14ac:dyDescent="0.3">
      <c r="F51" s="64"/>
      <c r="G51" s="73">
        <f t="shared" si="3"/>
        <v>8423</v>
      </c>
      <c r="H51" s="31" t="s">
        <v>230</v>
      </c>
      <c r="I51" s="76" t="str">
        <f t="shared" si="1"/>
        <v>8423 - Produits d'hygiène</v>
      </c>
      <c r="J51" s="75" t="s">
        <v>308</v>
      </c>
      <c r="W51" s="30"/>
      <c r="X51" s="31"/>
    </row>
    <row r="52" spans="6:24" ht="17.25" customHeight="1" x14ac:dyDescent="0.3">
      <c r="F52" s="64"/>
      <c r="G52" s="73">
        <f t="shared" si="3"/>
        <v>8424</v>
      </c>
      <c r="H52" s="31" t="s">
        <v>231</v>
      </c>
      <c r="I52" s="76" t="str">
        <f t="shared" si="1"/>
        <v>8424 - Quincallerie</v>
      </c>
      <c r="J52" s="75" t="s">
        <v>282</v>
      </c>
      <c r="W52" s="30"/>
      <c r="X52" s="31"/>
    </row>
    <row r="53" spans="6:24" ht="17.25" customHeight="1" x14ac:dyDescent="0.3">
      <c r="F53" s="64"/>
      <c r="G53" s="73">
        <f t="shared" si="3"/>
        <v>8425</v>
      </c>
      <c r="H53" s="31" t="s">
        <v>232</v>
      </c>
      <c r="I53" s="76" t="str">
        <f t="shared" si="1"/>
        <v>8425 - Serrure /clés /puces</v>
      </c>
      <c r="J53" s="75" t="s">
        <v>282</v>
      </c>
      <c r="W53" s="30"/>
      <c r="X53" s="31"/>
    </row>
    <row r="54" spans="6:24" ht="17.25" customHeight="1" x14ac:dyDescent="0.3">
      <c r="F54" s="64"/>
      <c r="G54" s="73">
        <f t="shared" si="3"/>
        <v>8426</v>
      </c>
      <c r="H54" s="31" t="s">
        <v>233</v>
      </c>
      <c r="I54" s="76" t="str">
        <f t="shared" si="1"/>
        <v>8426 - Téléphonie</v>
      </c>
      <c r="J54" s="75" t="s">
        <v>297</v>
      </c>
      <c r="W54" s="33"/>
      <c r="X54" s="31"/>
    </row>
    <row r="55" spans="6:24" ht="17.25" customHeight="1" x14ac:dyDescent="0.3">
      <c r="F55" s="64"/>
      <c r="G55" s="73">
        <f t="shared" si="3"/>
        <v>8427</v>
      </c>
      <c r="H55" s="31" t="s">
        <v>234</v>
      </c>
      <c r="I55" s="76" t="str">
        <f t="shared" si="1"/>
        <v>8427 - Uniforme - conciergerie</v>
      </c>
      <c r="J55" s="75" t="s">
        <v>309</v>
      </c>
      <c r="W55" s="30"/>
      <c r="X55" s="31"/>
    </row>
    <row r="56" spans="6:24" ht="17.25" customHeight="1" x14ac:dyDescent="0.3">
      <c r="F56" s="64"/>
      <c r="G56" s="73">
        <v>8501</v>
      </c>
      <c r="H56" s="31" t="s">
        <v>235</v>
      </c>
      <c r="I56" s="76" t="str">
        <f t="shared" si="1"/>
        <v>8501 - Musiciens/formateurs externes</v>
      </c>
      <c r="J56" s="75" t="s">
        <v>310</v>
      </c>
      <c r="W56" s="30"/>
      <c r="X56" s="31"/>
    </row>
    <row r="57" spans="6:24" ht="17.25" customHeight="1" x14ac:dyDescent="0.25">
      <c r="G57" s="73">
        <v>8502</v>
      </c>
      <c r="H57" s="31" t="s">
        <v>236</v>
      </c>
      <c r="I57" s="76" t="str">
        <f t="shared" si="1"/>
        <v>8502 - Fleuristes</v>
      </c>
      <c r="J57" s="75" t="s">
        <v>310</v>
      </c>
      <c r="W57" s="32"/>
      <c r="X57" s="31"/>
    </row>
    <row r="58" spans="6:24" ht="17.25" customHeight="1" x14ac:dyDescent="0.25">
      <c r="G58" s="73">
        <v>8503</v>
      </c>
      <c r="H58" s="31" t="s">
        <v>237</v>
      </c>
      <c r="I58" s="76" t="str">
        <f t="shared" si="1"/>
        <v>8503 - Sorties extérieures</v>
      </c>
      <c r="J58" s="75" t="s">
        <v>310</v>
      </c>
      <c r="X58" s="31"/>
    </row>
    <row r="59" spans="6:24" ht="17.25" customHeight="1" x14ac:dyDescent="0.25">
      <c r="G59" s="73">
        <v>8504</v>
      </c>
      <c r="H59" s="31" t="s">
        <v>238</v>
      </c>
      <c r="I59" s="76" t="str">
        <f t="shared" si="1"/>
        <v>8504 - Décorations/matériels de récréologie</v>
      </c>
      <c r="J59" s="75" t="s">
        <v>310</v>
      </c>
      <c r="X59" s="31"/>
    </row>
    <row r="60" spans="6:24" ht="17.25" customHeight="1" x14ac:dyDescent="0.25">
      <c r="G60" s="73">
        <v>8509</v>
      </c>
      <c r="H60" s="31" t="s">
        <v>239</v>
      </c>
      <c r="I60" s="76" t="str">
        <f t="shared" si="1"/>
        <v>8509 - Transport des résidents</v>
      </c>
      <c r="J60" s="75" t="s">
        <v>311</v>
      </c>
      <c r="X60" s="31"/>
    </row>
    <row r="61" spans="6:24" ht="17.25" customHeight="1" x14ac:dyDescent="0.25">
      <c r="G61" s="72">
        <v>8601</v>
      </c>
      <c r="H61" s="31" t="s">
        <v>240</v>
      </c>
      <c r="I61" s="76" t="str">
        <f t="shared" si="1"/>
        <v>8601 - Assurance collective</v>
      </c>
      <c r="J61" s="75" t="s">
        <v>312</v>
      </c>
      <c r="X61" s="31"/>
    </row>
    <row r="62" spans="6:24" ht="17.25" customHeight="1" x14ac:dyDescent="0.25">
      <c r="G62" s="72">
        <f t="shared" ref="G62:G67" si="4">G61+1</f>
        <v>8602</v>
      </c>
      <c r="H62" s="31" t="s">
        <v>241</v>
      </c>
      <c r="I62" s="76" t="str">
        <f t="shared" si="1"/>
        <v>8602 - Autres dépenses de bureau</v>
      </c>
      <c r="J62" s="75" t="s">
        <v>313</v>
      </c>
      <c r="X62" s="31"/>
    </row>
    <row r="63" spans="6:24" ht="17.25" customHeight="1" x14ac:dyDescent="0.25">
      <c r="G63" s="72">
        <f t="shared" si="4"/>
        <v>8603</v>
      </c>
      <c r="H63" s="31" t="s">
        <v>242</v>
      </c>
      <c r="I63" s="76" t="str">
        <f t="shared" si="1"/>
        <v>8603 - Divers</v>
      </c>
      <c r="J63" s="75" t="s">
        <v>314</v>
      </c>
      <c r="X63" s="31"/>
    </row>
    <row r="64" spans="6:24" ht="17.25" customHeight="1" x14ac:dyDescent="0.25">
      <c r="G64" s="72">
        <f t="shared" si="4"/>
        <v>8604</v>
      </c>
      <c r="H64" s="31" t="s">
        <v>243</v>
      </c>
      <c r="I64" s="76" t="str">
        <f t="shared" si="1"/>
        <v>8604 - Fourniture de bureau</v>
      </c>
      <c r="J64" s="75" t="s">
        <v>315</v>
      </c>
      <c r="X64" s="31"/>
    </row>
    <row r="65" spans="7:25" ht="17.25" customHeight="1" x14ac:dyDescent="0.25">
      <c r="G65" s="72">
        <f t="shared" si="4"/>
        <v>8605</v>
      </c>
      <c r="H65" s="31" t="s">
        <v>244</v>
      </c>
      <c r="I65" s="76" t="str">
        <f t="shared" si="1"/>
        <v>8605 - Photocopies et cartouches</v>
      </c>
      <c r="J65" s="75" t="s">
        <v>316</v>
      </c>
      <c r="X65" s="31"/>
    </row>
    <row r="66" spans="7:25" ht="17.25" customHeight="1" x14ac:dyDescent="0.25">
      <c r="G66" s="72">
        <f t="shared" si="4"/>
        <v>8606</v>
      </c>
      <c r="H66" s="31" t="s">
        <v>245</v>
      </c>
      <c r="I66" s="76" t="str">
        <f t="shared" si="1"/>
        <v>8606 - Poste, courrier, messagers</v>
      </c>
      <c r="J66" s="75" t="s">
        <v>317</v>
      </c>
      <c r="X66" s="31"/>
    </row>
    <row r="67" spans="7:25" ht="17.25" customHeight="1" x14ac:dyDescent="0.25">
      <c r="G67" s="72">
        <f t="shared" si="4"/>
        <v>8607</v>
      </c>
      <c r="H67" s="31" t="s">
        <v>246</v>
      </c>
      <c r="I67" s="76" t="str">
        <f t="shared" si="1"/>
        <v>8607 - TV communautaire</v>
      </c>
      <c r="J67" s="75" t="s">
        <v>318</v>
      </c>
      <c r="X67" s="31"/>
    </row>
    <row r="68" spans="7:25" ht="17.25" customHeight="1" x14ac:dyDescent="0.25">
      <c r="G68" s="72">
        <v>8608</v>
      </c>
      <c r="H68" s="31" t="s">
        <v>247</v>
      </c>
      <c r="I68" s="76" t="str">
        <f t="shared" ref="I68:I91" si="5">CONCATENATE(G68," - ",H68)</f>
        <v>8608 - Refacturation</v>
      </c>
      <c r="J68" s="75" t="s">
        <v>319</v>
      </c>
      <c r="X68" s="31"/>
    </row>
    <row r="69" spans="7:25" ht="17.25" customHeight="1" x14ac:dyDescent="0.25">
      <c r="G69" s="72">
        <v>8609</v>
      </c>
      <c r="H69" s="31" t="s">
        <v>248</v>
      </c>
      <c r="I69" s="76" t="str">
        <f t="shared" si="5"/>
        <v>8609 - Pension alimentaire</v>
      </c>
      <c r="J69" s="75" t="s">
        <v>320</v>
      </c>
      <c r="X69" s="31"/>
    </row>
    <row r="70" spans="7:25" ht="17.25" customHeight="1" x14ac:dyDescent="0.25">
      <c r="G70" s="72">
        <v>8610</v>
      </c>
      <c r="H70" s="31" t="s">
        <v>249</v>
      </c>
      <c r="I70" s="76" t="str">
        <f t="shared" si="5"/>
        <v>8610 - Saisie</v>
      </c>
      <c r="J70" s="75" t="s">
        <v>320</v>
      </c>
      <c r="X70" s="31"/>
    </row>
    <row r="71" spans="7:25" ht="17.25" customHeight="1" x14ac:dyDescent="0.25">
      <c r="G71" s="72">
        <v>8611</v>
      </c>
      <c r="H71" s="31" t="s">
        <v>250</v>
      </c>
      <c r="I71" s="76" t="str">
        <f t="shared" si="5"/>
        <v>8611 - Syndicat</v>
      </c>
      <c r="J71" s="75" t="s">
        <v>321</v>
      </c>
      <c r="X71" s="31"/>
    </row>
    <row r="72" spans="7:25" ht="17.25" customHeight="1" x14ac:dyDescent="0.25">
      <c r="G72" s="72">
        <v>8701</v>
      </c>
      <c r="H72" s="31" t="s">
        <v>251</v>
      </c>
      <c r="I72" s="76" t="str">
        <f t="shared" si="5"/>
        <v>8701 - Remboursement loyer</v>
      </c>
      <c r="J72" s="75" t="s">
        <v>322</v>
      </c>
      <c r="X72" s="30"/>
    </row>
    <row r="73" spans="7:25" ht="17.25" customHeight="1" x14ac:dyDescent="0.25">
      <c r="G73" s="72">
        <v>8702</v>
      </c>
      <c r="H73" s="31" t="s">
        <v>252</v>
      </c>
      <c r="I73" s="76" t="str">
        <f t="shared" si="5"/>
        <v>8702 - Remboursement dépôt clé</v>
      </c>
      <c r="J73" s="75" t="s">
        <v>323</v>
      </c>
    </row>
    <row r="74" spans="7:25" ht="17.25" customHeight="1" x14ac:dyDescent="0.25">
      <c r="G74" s="73"/>
      <c r="H74" s="31"/>
      <c r="I74" s="76"/>
      <c r="J74" s="75"/>
    </row>
    <row r="75" spans="7:25" ht="17.25" customHeight="1" x14ac:dyDescent="0.25">
      <c r="G75" s="74" t="s">
        <v>254</v>
      </c>
      <c r="H75" s="30" t="s">
        <v>255</v>
      </c>
      <c r="I75" s="76" t="str">
        <f t="shared" si="5"/>
        <v>0601 - Honoraires litiges - résident</v>
      </c>
      <c r="J75" s="72" t="s">
        <v>325</v>
      </c>
    </row>
    <row r="76" spans="7:25" ht="17.25" customHeight="1" x14ac:dyDescent="0.25">
      <c r="G76" s="72">
        <v>2001</v>
      </c>
      <c r="H76" s="31" t="s">
        <v>256</v>
      </c>
      <c r="I76" s="76" t="str">
        <f t="shared" si="5"/>
        <v>2001 - Taxes municipales</v>
      </c>
      <c r="J76" s="75" t="s">
        <v>326</v>
      </c>
    </row>
    <row r="77" spans="7:25" ht="17.25" customHeight="1" x14ac:dyDescent="0.25">
      <c r="G77" s="72">
        <v>2002</v>
      </c>
      <c r="H77" s="31" t="s">
        <v>257</v>
      </c>
      <c r="I77" s="76" t="str">
        <f t="shared" si="5"/>
        <v>2002 - Taxes scolaires</v>
      </c>
      <c r="J77" s="75" t="s">
        <v>327</v>
      </c>
      <c r="Y77" s="23"/>
    </row>
    <row r="78" spans="7:25" ht="17.25" customHeight="1" x14ac:dyDescent="0.25">
      <c r="G78" s="72">
        <v>2101</v>
      </c>
      <c r="H78" s="31" t="s">
        <v>258</v>
      </c>
      <c r="I78" s="76" t="str">
        <f t="shared" si="5"/>
        <v>2101 - Assurance habitation</v>
      </c>
      <c r="J78" s="75" t="s">
        <v>328</v>
      </c>
      <c r="Y78" s="23"/>
    </row>
    <row r="79" spans="7:25" ht="17.25" customHeight="1" x14ac:dyDescent="0.25">
      <c r="G79" s="72">
        <v>2201</v>
      </c>
      <c r="H79" s="31" t="s">
        <v>259</v>
      </c>
      <c r="I79" s="76" t="str">
        <f t="shared" si="5"/>
        <v>2201 - Électricité</v>
      </c>
      <c r="J79" s="75" t="s">
        <v>329</v>
      </c>
      <c r="Y79" s="23"/>
    </row>
    <row r="80" spans="7:25" ht="17.25" customHeight="1" x14ac:dyDescent="0.25">
      <c r="G80" s="72">
        <v>2202</v>
      </c>
      <c r="H80" s="31" t="s">
        <v>260</v>
      </c>
      <c r="I80" s="76" t="str">
        <f t="shared" si="5"/>
        <v>2202 - Gaz naturel</v>
      </c>
      <c r="J80" s="75" t="s">
        <v>330</v>
      </c>
      <c r="Y80" s="23"/>
    </row>
    <row r="81" spans="7:25" ht="17.25" customHeight="1" x14ac:dyDescent="0.25">
      <c r="G81" s="72">
        <v>2301</v>
      </c>
      <c r="H81" s="31" t="s">
        <v>261</v>
      </c>
      <c r="I81" s="76" t="str">
        <f t="shared" si="5"/>
        <v>2301 - Pagettes et cellulaires</v>
      </c>
      <c r="J81" s="75" t="s">
        <v>331</v>
      </c>
      <c r="Y81" s="23"/>
    </row>
    <row r="82" spans="7:25" ht="17.25" customHeight="1" x14ac:dyDescent="0.25">
      <c r="G82" s="72">
        <v>2302</v>
      </c>
      <c r="H82" s="31" t="s">
        <v>262</v>
      </c>
      <c r="I82" s="76" t="str">
        <f t="shared" si="5"/>
        <v>2302 - Téléphones</v>
      </c>
      <c r="J82" s="75" t="s">
        <v>332</v>
      </c>
      <c r="Y82" s="23"/>
    </row>
    <row r="83" spans="7:25" ht="17.25" customHeight="1" x14ac:dyDescent="0.25">
      <c r="G83" s="72">
        <v>2401</v>
      </c>
      <c r="H83" s="31" t="s">
        <v>263</v>
      </c>
      <c r="I83" s="76" t="str">
        <f t="shared" si="5"/>
        <v>2401 - Consultations informatiques et liens internet</v>
      </c>
      <c r="J83" s="75" t="s">
        <v>333</v>
      </c>
      <c r="Y83" s="23"/>
    </row>
    <row r="84" spans="7:25" ht="17.25" customHeight="1" x14ac:dyDescent="0.25">
      <c r="G84" s="72">
        <v>2402</v>
      </c>
      <c r="H84" s="31" t="s">
        <v>264</v>
      </c>
      <c r="I84" s="76" t="str">
        <f t="shared" si="5"/>
        <v>2402 - Fourniture informatiques</v>
      </c>
      <c r="J84" s="75" t="s">
        <v>334</v>
      </c>
      <c r="Y84" s="23"/>
    </row>
    <row r="85" spans="7:25" ht="17.25" customHeight="1" x14ac:dyDescent="0.25">
      <c r="G85" s="72">
        <v>2501</v>
      </c>
      <c r="H85" s="31" t="s">
        <v>265</v>
      </c>
      <c r="I85" s="76" t="str">
        <f t="shared" si="5"/>
        <v>2501 - Honoraire professionnels</v>
      </c>
      <c r="J85" s="75" t="s">
        <v>324</v>
      </c>
      <c r="Y85" s="23"/>
    </row>
    <row r="86" spans="7:25" ht="17.25" customHeight="1" x14ac:dyDescent="0.25">
      <c r="G86" s="72">
        <v>2502</v>
      </c>
      <c r="H86" s="31" t="s">
        <v>266</v>
      </c>
      <c r="I86" s="76" t="str">
        <f t="shared" si="5"/>
        <v xml:space="preserve">2502 - Honoraires de vérification </v>
      </c>
      <c r="J86" s="75" t="s">
        <v>335</v>
      </c>
      <c r="Y86" s="23"/>
    </row>
    <row r="87" spans="7:25" ht="17.25" customHeight="1" x14ac:dyDescent="0.25">
      <c r="G87" s="72">
        <v>2503</v>
      </c>
      <c r="H87" s="31" t="s">
        <v>267</v>
      </c>
      <c r="I87" s="76" t="str">
        <f t="shared" si="5"/>
        <v>2503 - Retrait JDC</v>
      </c>
      <c r="J87" s="75" t="s">
        <v>336</v>
      </c>
      <c r="Y87" s="23"/>
    </row>
    <row r="88" spans="7:25" ht="17.25" customHeight="1" x14ac:dyDescent="0.25">
      <c r="G88" s="72">
        <v>3301</v>
      </c>
      <c r="H88" s="30" t="s">
        <v>268</v>
      </c>
      <c r="I88" s="76" t="str">
        <f t="shared" si="5"/>
        <v>3301 - Honoraires litiges - employé</v>
      </c>
      <c r="J88" s="72" t="s">
        <v>325</v>
      </c>
      <c r="Y88" s="23"/>
    </row>
    <row r="89" spans="7:25" ht="17.25" customHeight="1" x14ac:dyDescent="0.25">
      <c r="G89" s="72">
        <v>3302</v>
      </c>
      <c r="H89" s="30" t="s">
        <v>269</v>
      </c>
      <c r="I89" s="76" t="str">
        <f t="shared" si="5"/>
        <v>3302 - Expertise médicale</v>
      </c>
      <c r="J89" s="72" t="s">
        <v>324</v>
      </c>
      <c r="Y89" s="23"/>
    </row>
    <row r="90" spans="7:25" ht="17.25" customHeight="1" x14ac:dyDescent="0.25">
      <c r="G90" s="72">
        <v>3401</v>
      </c>
      <c r="H90" s="30" t="s">
        <v>270</v>
      </c>
      <c r="I90" s="76" t="str">
        <f t="shared" si="5"/>
        <v>3401 - CSST</v>
      </c>
      <c r="J90" s="75" t="s">
        <v>324</v>
      </c>
      <c r="Y90" s="23"/>
    </row>
    <row r="91" spans="7:25" ht="17.25" customHeight="1" x14ac:dyDescent="0.25">
      <c r="G91" s="72">
        <v>7501</v>
      </c>
      <c r="H91" s="31" t="s">
        <v>253</v>
      </c>
      <c r="I91" s="76" t="str">
        <f t="shared" si="5"/>
        <v>7501 - Honoraire professionnel exploitation</v>
      </c>
      <c r="J91" s="75" t="s">
        <v>324</v>
      </c>
      <c r="Y91" s="23"/>
    </row>
    <row r="92" spans="7:25" ht="17.25" customHeight="1" x14ac:dyDescent="0.25">
      <c r="G92" s="72"/>
      <c r="H92" s="31"/>
      <c r="I92" s="76"/>
      <c r="J92" s="75"/>
    </row>
    <row r="93" spans="7:25" ht="17.25" customHeight="1" x14ac:dyDescent="0.25">
      <c r="G93" s="72"/>
      <c r="H93" s="31"/>
      <c r="I93" s="76"/>
      <c r="J93" s="75"/>
    </row>
    <row r="94" spans="7:25" ht="17.25" customHeight="1" x14ac:dyDescent="0.25">
      <c r="G94" s="72"/>
      <c r="H94" s="31"/>
      <c r="I94" s="76"/>
      <c r="J94" s="75"/>
    </row>
    <row r="95" spans="7:25" ht="17.25" customHeight="1" x14ac:dyDescent="0.25">
      <c r="G95" s="72"/>
      <c r="H95" s="31"/>
      <c r="I95" s="76"/>
      <c r="J95" s="75"/>
    </row>
    <row r="96" spans="7:25" ht="17.25" customHeight="1" x14ac:dyDescent="0.25">
      <c r="G96" s="72"/>
      <c r="H96" s="31"/>
      <c r="I96" s="76"/>
      <c r="J96" s="75"/>
    </row>
    <row r="97" spans="7:10" ht="17.25" customHeight="1" x14ac:dyDescent="0.25">
      <c r="G97" s="72"/>
      <c r="H97" s="31"/>
      <c r="I97" s="76"/>
      <c r="J97" s="75"/>
    </row>
    <row r="98" spans="7:10" ht="17.25" customHeight="1" x14ac:dyDescent="0.25">
      <c r="G98" s="72"/>
      <c r="H98" s="31"/>
      <c r="I98" s="76"/>
      <c r="J98" s="75"/>
    </row>
    <row r="99" spans="7:10" ht="17.25" customHeight="1" x14ac:dyDescent="0.25">
      <c r="G99" s="72"/>
      <c r="H99" s="31"/>
      <c r="I99" s="76"/>
      <c r="J99" s="75"/>
    </row>
    <row r="100" spans="7:10" ht="17.25" customHeight="1" x14ac:dyDescent="0.25">
      <c r="G100" s="72"/>
      <c r="H100" s="30"/>
      <c r="I100" s="77"/>
      <c r="J100" s="72"/>
    </row>
    <row r="123" spans="25:25" ht="17.25" customHeight="1" x14ac:dyDescent="0.25">
      <c r="Y123" s="23"/>
    </row>
    <row r="124" spans="25:25" ht="17.25" customHeight="1" x14ac:dyDescent="0.25">
      <c r="Y124" s="23"/>
    </row>
    <row r="125" spans="25:25" ht="17.25" customHeight="1" x14ac:dyDescent="0.25">
      <c r="Y125" s="23"/>
    </row>
    <row r="126" spans="25:25" ht="17.25" customHeight="1" x14ac:dyDescent="0.25">
      <c r="Y126" s="23"/>
    </row>
    <row r="127" spans="25:25" ht="17.25" customHeight="1" x14ac:dyDescent="0.25">
      <c r="Y127" s="23"/>
    </row>
  </sheetData>
  <sortState ref="G75:I100">
    <sortCondition ref="G75:G100"/>
  </sortState>
  <dataValidations count="2">
    <dataValidation type="list" allowBlank="1" showInputMessage="1" showErrorMessage="1" sqref="B3">
      <formula1>$B$3</formula1>
    </dataValidation>
    <dataValidation type="list" allowBlank="1" showInputMessage="1" showErrorMessage="1" sqref="B19:B28 B4:B17">
      <formula1>$B$3:$B$27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:F26" r:id="rId23" display="techcomptable@residenceborea.com"/>
    <hyperlink ref="F26" r:id="rId24"/>
    <hyperlink ref="F25" r:id="rId25"/>
    <hyperlink ref="F27" r:id="rId26"/>
    <hyperlink ref="F28" r:id="rId27"/>
    <hyperlink ref="F29" r:id="rId28"/>
    <hyperlink ref="F31" r:id="rId29"/>
    <hyperlink ref="F33" r:id="rId30"/>
    <hyperlink ref="F34" r:id="rId31"/>
    <hyperlink ref="F35" r:id="rId32"/>
  </hyperlinks>
  <pageMargins left="0.7" right="0.7" top="0.75" bottom="0.75" header="0.3" footer="0.3"/>
  <pageSetup orientation="portrait" r:id="rId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F15" sqref="F15"/>
    </sheetView>
  </sheetViews>
  <sheetFormatPr baseColWidth="10" defaultRowHeight="15" x14ac:dyDescent="0.25"/>
  <sheetData>
    <row r="2" spans="2:10" ht="15.75" thickBot="1" x14ac:dyDescent="0.3"/>
    <row r="3" spans="2:10" x14ac:dyDescent="0.25">
      <c r="B3" s="19"/>
      <c r="C3" s="9"/>
      <c r="D3" s="9"/>
      <c r="E3" s="9"/>
      <c r="F3" s="9"/>
      <c r="G3" s="9"/>
      <c r="H3" s="9"/>
      <c r="I3" s="9"/>
      <c r="J3" s="20"/>
    </row>
    <row r="4" spans="2:10" x14ac:dyDescent="0.25">
      <c r="B4" s="17" t="s">
        <v>17</v>
      </c>
      <c r="C4" s="21"/>
      <c r="D4" s="21"/>
      <c r="E4" s="21"/>
      <c r="F4" s="16" t="s">
        <v>20</v>
      </c>
      <c r="G4" s="4"/>
      <c r="H4" s="4"/>
      <c r="I4" s="4"/>
      <c r="J4" s="18"/>
    </row>
    <row r="5" spans="2:10" x14ac:dyDescent="0.25">
      <c r="B5" s="10"/>
      <c r="C5" s="4"/>
      <c r="D5" s="4"/>
      <c r="E5" s="4"/>
      <c r="F5" s="8"/>
      <c r="G5" s="4"/>
      <c r="H5" s="4"/>
      <c r="I5" s="4"/>
      <c r="J5" s="11"/>
    </row>
    <row r="6" spans="2:10" x14ac:dyDescent="0.25">
      <c r="B6" s="10"/>
      <c r="C6" s="4"/>
      <c r="D6" s="4"/>
      <c r="E6" s="4"/>
      <c r="F6" s="4"/>
      <c r="G6" s="4"/>
      <c r="H6" s="4"/>
      <c r="I6" s="4"/>
      <c r="J6" s="11"/>
    </row>
    <row r="7" spans="2:10" x14ac:dyDescent="0.25">
      <c r="B7" s="10"/>
      <c r="C7" s="4"/>
      <c r="D7" s="4"/>
      <c r="E7" s="4"/>
      <c r="F7" s="4"/>
      <c r="G7" s="4"/>
      <c r="H7" s="4"/>
      <c r="I7" s="4"/>
      <c r="J7" s="11"/>
    </row>
    <row r="8" spans="2:10" ht="15.75" x14ac:dyDescent="0.25">
      <c r="B8" s="22" t="s">
        <v>18</v>
      </c>
      <c r="C8" s="4"/>
      <c r="D8" s="4"/>
      <c r="E8" s="4"/>
      <c r="F8" s="4"/>
      <c r="G8" s="4"/>
      <c r="H8" s="4"/>
      <c r="I8" s="4"/>
      <c r="J8" s="11"/>
    </row>
    <row r="9" spans="2:10" x14ac:dyDescent="0.25">
      <c r="B9" s="10"/>
      <c r="C9" s="4"/>
      <c r="D9" s="4"/>
      <c r="E9" s="4"/>
      <c r="F9" s="4"/>
      <c r="G9" s="4"/>
      <c r="H9" s="4"/>
      <c r="I9" s="4"/>
      <c r="J9" s="11"/>
    </row>
    <row r="10" spans="2:10" ht="24.75" customHeight="1" thickBot="1" x14ac:dyDescent="0.3">
      <c r="B10" s="15" t="s">
        <v>21</v>
      </c>
      <c r="C10" s="4"/>
      <c r="D10" s="4"/>
      <c r="E10" s="4"/>
      <c r="F10" s="4"/>
      <c r="G10" s="114"/>
      <c r="H10" s="114"/>
      <c r="I10" s="114"/>
      <c r="J10" s="11"/>
    </row>
    <row r="11" spans="2:10" x14ac:dyDescent="0.25">
      <c r="B11" s="15"/>
      <c r="C11" s="4"/>
      <c r="D11" s="4"/>
      <c r="E11" s="4"/>
      <c r="F11" s="4"/>
      <c r="G11" s="4"/>
      <c r="H11" s="4"/>
      <c r="I11" s="4"/>
      <c r="J11" s="11"/>
    </row>
    <row r="12" spans="2:10" ht="24.75" customHeight="1" thickBot="1" x14ac:dyDescent="0.3">
      <c r="B12" s="15" t="s">
        <v>19</v>
      </c>
      <c r="C12" s="4"/>
      <c r="D12" s="4"/>
      <c r="E12" s="4"/>
      <c r="F12" s="114"/>
      <c r="G12" s="114"/>
      <c r="H12" s="4"/>
      <c r="I12" s="4"/>
      <c r="J12" s="11"/>
    </row>
    <row r="13" spans="2:10" x14ac:dyDescent="0.25">
      <c r="B13" s="10"/>
      <c r="C13" s="4"/>
      <c r="D13" s="4"/>
      <c r="E13" s="4"/>
      <c r="F13" s="4"/>
      <c r="G13" s="4"/>
      <c r="H13" s="4"/>
      <c r="I13" s="4"/>
      <c r="J13" s="11"/>
    </row>
    <row r="14" spans="2:10" x14ac:dyDescent="0.25">
      <c r="B14" s="10"/>
      <c r="C14" s="4"/>
      <c r="D14" s="4"/>
      <c r="E14" s="4"/>
      <c r="F14" s="4"/>
      <c r="G14" s="4"/>
      <c r="H14" s="4"/>
      <c r="I14" s="4"/>
      <c r="J14" s="11"/>
    </row>
    <row r="15" spans="2:10" x14ac:dyDescent="0.25">
      <c r="B15" s="10"/>
      <c r="C15" s="4"/>
      <c r="D15" s="4"/>
      <c r="E15" s="4"/>
      <c r="F15" s="4"/>
      <c r="G15" s="4"/>
      <c r="H15" s="4"/>
      <c r="I15" s="4"/>
      <c r="J15" s="11"/>
    </row>
    <row r="16" spans="2:10" x14ac:dyDescent="0.25">
      <c r="B16" s="10"/>
      <c r="C16" s="4"/>
      <c r="D16" s="4"/>
      <c r="E16" s="4"/>
      <c r="F16" s="4"/>
      <c r="G16" s="4"/>
      <c r="H16" s="4"/>
      <c r="I16" s="4"/>
      <c r="J16" s="11"/>
    </row>
    <row r="17" spans="2:10" ht="15.75" thickBot="1" x14ac:dyDescent="0.3">
      <c r="B17" s="13"/>
      <c r="C17" s="3"/>
      <c r="D17" s="3"/>
      <c r="E17" s="3"/>
      <c r="F17" s="3"/>
      <c r="G17" s="3"/>
      <c r="H17" s="3"/>
      <c r="I17" s="3"/>
      <c r="J17" s="14"/>
    </row>
  </sheetData>
  <mergeCells count="2">
    <mergeCell ref="F12:G12"/>
    <mergeCell ref="G10:I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Tableau!$M$3:$M$3</xm:f>
          </x14:formula1>
          <xm:sqref>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 nouveau fournisseur</vt:lpstr>
      <vt:lpstr>Tableau</vt:lpstr>
      <vt:lpstr>Paiement pré-autorisé (PPA)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De Bellefeuille</dc:creator>
  <cp:lastModifiedBy>mpariseau</cp:lastModifiedBy>
  <cp:lastPrinted>2017-02-02T21:31:14Z</cp:lastPrinted>
  <dcterms:created xsi:type="dcterms:W3CDTF">2016-10-12T17:59:18Z</dcterms:created>
  <dcterms:modified xsi:type="dcterms:W3CDTF">2017-06-23T18:17:29Z</dcterms:modified>
</cp:coreProperties>
</file>