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aire nouveau fournisseur" sheetId="1" state="visible" r:id="rId2"/>
    <sheet name="Tableau" sheetId="2" state="hidden" r:id="rId3"/>
    <sheet name="Paiement pré-autorisé (PPA)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<sst xmlns="http://schemas.openxmlformats.org/spreadsheetml/2006/main" count="403" uniqueCount="373">
  <si>
    <t xml:space="preserve">SEC Station-Est</t>
  </si>
  <si>
    <t xml:space="preserve">IDENTIFICATION</t>
  </si>
  <si>
    <t xml:space="preserve">Nom légal de l'entreprise: </t>
  </si>
  <si>
    <t xml:space="preserve">Harmonie de Lachine Inc.</t>
  </si>
  <si>
    <t xml:space="preserve">Adresse de l'entreprise:</t>
  </si>
  <si>
    <t xml:space="preserve">800 rue Sherbrooke, local 214</t>
  </si>
  <si>
    <t xml:space="preserve">Ville:</t>
  </si>
  <si>
    <t xml:space="preserve">Lachine</t>
  </si>
  <si>
    <t xml:space="preserve">Code postal:</t>
  </si>
  <si>
    <t xml:space="preserve">H8S 1H2</t>
  </si>
  <si>
    <t xml:space="preserve">Téléphone:</t>
  </si>
  <si>
    <t xml:space="preserve">514 522-5406</t>
  </si>
  <si>
    <t xml:space="preserve">No TPS: </t>
  </si>
  <si>
    <t xml:space="preserve">  RT</t>
  </si>
  <si>
    <t xml:space="preserve">Télécopieur:</t>
  </si>
  <si>
    <t xml:space="preserve">No TVQ:</t>
  </si>
  <si>
    <t xml:space="preserve">  TQ</t>
  </si>
  <si>
    <t xml:space="preserve">Terme de paiement:</t>
  </si>
  <si>
    <t xml:space="preserve">Par chèque</t>
  </si>
  <si>
    <t xml:space="preserve">N. E. Q. :</t>
  </si>
  <si>
    <t xml:space="preserve">SI VOUS N'AVEZ PAS DE NUMÉROS DE TPS ET TVQ, VEUILLEZ NOUS DEMANDER LE FORMULAIRE DE DÉCLARATION DE PETIT FOURNISSEUR</t>
  </si>
  <si>
    <t xml:space="preserve">INFORMATION BANCAIRE POUR PAIEMENT ÉLECTRONIQUE</t>
  </si>
  <si>
    <t xml:space="preserve">Nom de l'institution bancaire:</t>
  </si>
  <si>
    <t xml:space="preserve">Banque Nationale du Canada</t>
  </si>
  <si>
    <t xml:space="preserve">Numéro de l'institution:</t>
  </si>
  <si>
    <t xml:space="preserve">(3 chiffres)</t>
  </si>
  <si>
    <t xml:space="preserve">Numéro de la succursale:</t>
  </si>
  <si>
    <t xml:space="preserve">(5 chiffres)</t>
  </si>
  <si>
    <t xml:space="preserve">Numéro du compte:</t>
  </si>
  <si>
    <t xml:space="preserve">(Incluant les zéros placés devant ou à la suite)</t>
  </si>
  <si>
    <t xml:space="preserve">S.V.P., fournir un spécimen de chèque</t>
  </si>
  <si>
    <t xml:space="preserve">Afin de vous faire parvenir la copie détaillée du dépôt effectué à votre compte, veuillez nous fournir les coordonnées suivantes</t>
  </si>
  <si>
    <t xml:space="preserve">Nom de la personne ressource:</t>
  </si>
  <si>
    <t xml:space="preserve">Mélany Pariseau</t>
  </si>
  <si>
    <t xml:space="preserve">Poste occupé:</t>
  </si>
  <si>
    <t xml:space="preserve">Directrice - relations publique</t>
  </si>
  <si>
    <t xml:space="preserve">514 424-6682</t>
  </si>
  <si>
    <t xml:space="preserve">Adresse courriel:</t>
  </si>
  <si>
    <t xml:space="preserve">info@harmoniedelachine.com</t>
  </si>
  <si>
    <t xml:space="preserve">très important</t>
  </si>
  <si>
    <t xml:space="preserve">S.V.P., envoyer par courriel: </t>
  </si>
  <si>
    <t xml:space="preserve">Veuillez nous retourner, le fichier ci-joint en format EXCEL</t>
  </si>
  <si>
    <t xml:space="preserve">RÉSERVÉ À L'ADMINISTRATION</t>
  </si>
  <si>
    <t xml:space="preserve">Code G/L</t>
  </si>
  <si>
    <t xml:space="preserve">Catégorie</t>
  </si>
  <si>
    <t xml:space="preserve">Description</t>
  </si>
  <si>
    <t xml:space="preserve">S.V.P.,envoyer par courriel: </t>
  </si>
  <si>
    <t xml:space="preserve">comptesapayer@legroupemaurice.com</t>
  </si>
  <si>
    <t xml:space="preserve">NOM DES RÉSIDENCES</t>
  </si>
  <si>
    <t xml:space="preserve">ADRESSE DES RÉSIDENCES</t>
  </si>
  <si>
    <t xml:space="preserve">NUMÉRO DE TÉLÉPHONE</t>
  </si>
  <si>
    <t xml:space="preserve">NUMÉRO DE FAX</t>
  </si>
  <si>
    <t xml:space="preserve">ADRESSE COURRIEL</t>
  </si>
  <si>
    <t xml:space="preserve">CATÉGORIE</t>
  </si>
  <si>
    <t xml:space="preserve">CODE G/L</t>
  </si>
  <si>
    <t xml:space="preserve">Société en Commandite RDM</t>
  </si>
  <si>
    <t xml:space="preserve">25, rue Marché, Ste-Thérèse (Québec)   J7E 5T2</t>
  </si>
  <si>
    <t xml:space="preserve">Tél: 450-433-6544</t>
  </si>
  <si>
    <t xml:space="preserve">Fax: 450-433-5930</t>
  </si>
  <si>
    <t xml:space="preserve">techcomptable@lesresidencesdumarche.com</t>
  </si>
  <si>
    <t xml:space="preserve">Abonnements</t>
  </si>
  <si>
    <t xml:space="preserve">10-6409</t>
  </si>
  <si>
    <t xml:space="preserve">SEC Le Notre-Dame (Repentigny)</t>
  </si>
  <si>
    <t xml:space="preserve">505, rue Notre-Dame, Repentigny (Québec) J6A 8K5</t>
  </si>
  <si>
    <t xml:space="preserve">Tél: 450-582-9200</t>
  </si>
  <si>
    <t xml:space="preserve">Fax: 450-582-6730</t>
  </si>
  <si>
    <t xml:space="preserve">techcomptable@lenotre-dame.com</t>
  </si>
  <si>
    <t xml:space="preserve">Assurance et immatriculation autobus</t>
  </si>
  <si>
    <t xml:space="preserve">10-6844</t>
  </si>
  <si>
    <t xml:space="preserve">SEC Les Verrières du Golf</t>
  </si>
  <si>
    <t xml:space="preserve">2400, des Nations, St-Laurent (Québec) H4R 3G4</t>
  </si>
  <si>
    <t xml:space="preserve">Tél: 514-331-2003</t>
  </si>
  <si>
    <t xml:space="preserve">Fax: 514-331-2266</t>
  </si>
  <si>
    <t xml:space="preserve">techcomptable@lesverrieresdugolf.com</t>
  </si>
  <si>
    <t xml:space="preserve">Câblodistribution</t>
  </si>
  <si>
    <t xml:space="preserve">10-6850</t>
  </si>
  <si>
    <t xml:space="preserve">SEC Cavalier de Lasalle</t>
  </si>
  <si>
    <t xml:space="preserve">800, rue Gagné, Lasalle (Québec) H8P 3W3</t>
  </si>
  <si>
    <t xml:space="preserve">Tél: 514-364-0004</t>
  </si>
  <si>
    <t xml:space="preserve">Fax: 514-331-1110</t>
  </si>
  <si>
    <t xml:space="preserve">techcomptable@lecavalierlasalle.com</t>
  </si>
  <si>
    <t xml:space="preserve">Cotisations</t>
  </si>
  <si>
    <t xml:space="preserve">10-6410</t>
  </si>
  <si>
    <t xml:space="preserve">SEC Ambiance IDS</t>
  </si>
  <si>
    <t xml:space="preserve">50, Place du Commerce, Ile-des-Soeurs (Québec) H3C 2C3</t>
  </si>
  <si>
    <t xml:space="preserve">Tél: 514-768-2888</t>
  </si>
  <si>
    <t xml:space="preserve">Fax: 514-768-3113</t>
  </si>
  <si>
    <t xml:space="preserve">techcomptable@ambianceiledessoeurs.com</t>
  </si>
  <si>
    <t xml:space="preserve">Essence et entretien autobus</t>
  </si>
  <si>
    <t xml:space="preserve">10-6843</t>
  </si>
  <si>
    <t xml:space="preserve">SEC Les Promenades du Parc</t>
  </si>
  <si>
    <t xml:space="preserve">1910, Adoncour, Longueuil (Québec) J4N 1T3</t>
  </si>
  <si>
    <t xml:space="preserve">Tél: 450-448-3448</t>
  </si>
  <si>
    <t xml:space="preserve">Fax: 450-448-1919</t>
  </si>
  <si>
    <t xml:space="preserve">techcomptable@lespromenadesduparc.com</t>
  </si>
  <si>
    <t xml:space="preserve">Formation</t>
  </si>
  <si>
    <t xml:space="preserve">10-6480</t>
  </si>
  <si>
    <t xml:space="preserve">SEC Les Jardins du Campanile</t>
  </si>
  <si>
    <t xml:space="preserve">200, 116ème Rue, Shawinigan (Québec) G9P 5K7</t>
  </si>
  <si>
    <t xml:space="preserve">Tél: 819-536-5050</t>
  </si>
  <si>
    <t xml:space="preserve">Fax: 819-536-5522</t>
  </si>
  <si>
    <t xml:space="preserve">techcomptable@lesjardinsducampanile.com</t>
  </si>
  <si>
    <t xml:space="preserve">Frais d'embauche</t>
  </si>
  <si>
    <t xml:space="preserve">10-6419</t>
  </si>
  <si>
    <t xml:space="preserve">SEC Vent de l'Ouest</t>
  </si>
  <si>
    <t xml:space="preserve">4500, boul. Jacques Bizard, Ste-Geneviève (Québec) H9H 5N3</t>
  </si>
  <si>
    <t xml:space="preserve">Tél: 514-620-4666</t>
  </si>
  <si>
    <t xml:space="preserve">Fax: 514-620-8666</t>
  </si>
  <si>
    <t xml:space="preserve">techcomptable@ventdelouest.com</t>
  </si>
  <si>
    <t xml:space="preserve">Promotions internes</t>
  </si>
  <si>
    <t xml:space="preserve">10-6553</t>
  </si>
  <si>
    <t xml:space="preserve">SEC Elogia</t>
  </si>
  <si>
    <t xml:space="preserve">5440, rue  Sherbrooke Est, Montréal (Québec) H1V 1A1</t>
  </si>
  <si>
    <t xml:space="preserve">Tél: 514-259-1234</t>
  </si>
  <si>
    <t xml:space="preserve">Fax: 514-259-0123</t>
  </si>
  <si>
    <t xml:space="preserve">techcomptable@elogia.com</t>
  </si>
  <si>
    <t xml:space="preserve">Publicité à refacturer</t>
  </si>
  <si>
    <t xml:space="preserve">10-6557</t>
  </si>
  <si>
    <t xml:space="preserve">SEC L'Image d'Outremont</t>
  </si>
  <si>
    <t xml:space="preserve">1040, avenue Rockland, Outremont (Québec)  H2V 3A1</t>
  </si>
  <si>
    <t xml:space="preserve">Tél: 514-948-1040</t>
  </si>
  <si>
    <t xml:space="preserve">Fax: 514-948-5563</t>
  </si>
  <si>
    <t xml:space="preserve">techcomptable@limagedoutremont.com</t>
  </si>
  <si>
    <t xml:space="preserve">Location d'espace de stationnement</t>
  </si>
  <si>
    <t xml:space="preserve">10-6895</t>
  </si>
  <si>
    <t xml:space="preserve">SEC Le Quartier Mont St-Hilaire</t>
  </si>
  <si>
    <t xml:space="preserve">330, Honorius-Charbonneau, Mont-St-Hilaire (Québec) J3H 0E1</t>
  </si>
  <si>
    <t xml:space="preserve">Tél: 450-464-1444</t>
  </si>
  <si>
    <t xml:space="preserve">Fax: 450-464-1555</t>
  </si>
  <si>
    <t xml:space="preserve">techcomptable@lequartiermontsainthilaire.com</t>
  </si>
  <si>
    <t xml:space="preserve">Frais de représentation</t>
  </si>
  <si>
    <t xml:space="preserve">10-6552</t>
  </si>
  <si>
    <t xml:space="preserve">SEC La Croisée de l'Est</t>
  </si>
  <si>
    <t xml:space="preserve">65, rue Evangeline, Granby (Québec) J2G 6N4</t>
  </si>
  <si>
    <t xml:space="preserve">Tél: 450-372-2224</t>
  </si>
  <si>
    <t xml:space="preserve">Fax: 450-372-2225</t>
  </si>
  <si>
    <t xml:space="preserve">techcomptable@lacroiseedelest.com</t>
  </si>
  <si>
    <t xml:space="preserve">Remorquage</t>
  </si>
  <si>
    <t xml:space="preserve">10-5309</t>
  </si>
  <si>
    <t xml:space="preserve">SEC Le Félix Vaudreuil-Dorion</t>
  </si>
  <si>
    <t xml:space="preserve">3223, boul. de la Gare, Vaudreuil-Dorion (Québec) J7V 0L5</t>
  </si>
  <si>
    <t xml:space="preserve">Tél: 450-455-7889</t>
  </si>
  <si>
    <t xml:space="preserve">Fax: 450-455-7813</t>
  </si>
  <si>
    <t xml:space="preserve">techcomptable@lefelixvaudreuildorion.com</t>
  </si>
  <si>
    <t xml:space="preserve">Agences personnel - soins</t>
  </si>
  <si>
    <t xml:space="preserve">10-6713</t>
  </si>
  <si>
    <t xml:space="preserve">SEC L'Avantage</t>
  </si>
  <si>
    <t xml:space="preserve">8855, boulevard Leduc, Brossard (Québec) J4Y 0G3</t>
  </si>
  <si>
    <t xml:space="preserve">Tél: 450-926-0111</t>
  </si>
  <si>
    <t xml:space="preserve">Fax: 450-926-0113</t>
  </si>
  <si>
    <t xml:space="preserve">techcomptable@residencelavantage.com</t>
  </si>
  <si>
    <t xml:space="preserve">Fourniture - soins</t>
  </si>
  <si>
    <t xml:space="preserve">10-6712</t>
  </si>
  <si>
    <t xml:space="preserve">SEC Les Jardins Millen</t>
  </si>
  <si>
    <t xml:space="preserve">10800, avenue Millen, Montréal (Québec) H2C 0A3</t>
  </si>
  <si>
    <t xml:space="preserve">Tél: 514-334-5757</t>
  </si>
  <si>
    <t xml:space="preserve">Fax: 514-334-6767</t>
  </si>
  <si>
    <t xml:space="preserve">techcomptable@lesjardinsmillen.com</t>
  </si>
  <si>
    <t xml:space="preserve">Honoraires de médecin</t>
  </si>
  <si>
    <t xml:space="preserve">10-6716</t>
  </si>
  <si>
    <t xml:space="preserve">SEC La Cité des Tours</t>
  </si>
  <si>
    <t xml:space="preserve">190, rue St-Paul, St-Jean-sur-Richelieu (Québec) J3B 8E2</t>
  </si>
  <si>
    <t xml:space="preserve">Tél: 450-349-5554</t>
  </si>
  <si>
    <t xml:space="preserve">Fax: 450-349-6664</t>
  </si>
  <si>
    <t xml:space="preserve">techcomptable@lacitedestours.com</t>
  </si>
  <si>
    <t xml:space="preserve">Literie</t>
  </si>
  <si>
    <t xml:space="preserve">10-5316</t>
  </si>
  <si>
    <t xml:space="preserve">SEC Le Gibraltar</t>
  </si>
  <si>
    <t xml:space="preserve">1300, chemin Ste-Foy, Québec (Québec) G1S 0A6</t>
  </si>
  <si>
    <t xml:space="preserve">Tél: 418-681-2777</t>
  </si>
  <si>
    <t xml:space="preserve">Fax: 418-681-2711</t>
  </si>
  <si>
    <t xml:space="preserve">techcomptable@residencelegibraltar.com</t>
  </si>
  <si>
    <t xml:space="preserve">Agences personnel - cuisine</t>
  </si>
  <si>
    <t xml:space="preserve">10-6751</t>
  </si>
  <si>
    <t xml:space="preserve">SEC Le Savignon</t>
  </si>
  <si>
    <t xml:space="preserve">3111, rue Victoria, Lachine (Québec) H8S 0B1</t>
  </si>
  <si>
    <t xml:space="preserve">Tél: 514-634-4646</t>
  </si>
  <si>
    <t xml:space="preserve">Fax: 514-634-4242</t>
  </si>
  <si>
    <t xml:space="preserve">techcomptable@lesavignon.com</t>
  </si>
  <si>
    <t xml:space="preserve">Entretien et réparation - cuisine</t>
  </si>
  <si>
    <t xml:space="preserve">10-6818</t>
  </si>
  <si>
    <t xml:space="preserve">SEC Le Vu</t>
  </si>
  <si>
    <t xml:space="preserve">111, rue Bellevue, Sherbrooke (Québec) J1J 0A9</t>
  </si>
  <si>
    <t xml:space="preserve">Tél: 819-575-5050</t>
  </si>
  <si>
    <t xml:space="preserve">Fax: 819-575-5055</t>
  </si>
  <si>
    <t xml:space="preserve">techcomptable@residencelevu.com</t>
  </si>
  <si>
    <t xml:space="preserve">Entretien et réparation dépanneur</t>
  </si>
  <si>
    <t xml:space="preserve">10-6834</t>
  </si>
  <si>
    <t xml:space="preserve">SEC Quartier Sud</t>
  </si>
  <si>
    <t xml:space="preserve">1150, rue de Courchevel, Lévis (Québec) G6W 0M3</t>
  </si>
  <si>
    <t xml:space="preserve">Tél: 418-304-2092</t>
  </si>
  <si>
    <t xml:space="preserve">Fax: 418-304-2093</t>
  </si>
  <si>
    <t xml:space="preserve">techcomptable@residencequartiersud.com</t>
  </si>
  <si>
    <t xml:space="preserve">Fourniture - cuisine</t>
  </si>
  <si>
    <t xml:space="preserve">10-6740</t>
  </si>
  <si>
    <t xml:space="preserve">SEC Le 22</t>
  </si>
  <si>
    <t xml:space="preserve">4400, Jean-Talon Est, Montréal (Québec) H1S 0C5</t>
  </si>
  <si>
    <t xml:space="preserve">Tél: 514-372-3838</t>
  </si>
  <si>
    <t xml:space="preserve">Fax: 514-373-9797</t>
  </si>
  <si>
    <t xml:space="preserve">techcomptable@residencele22.com</t>
  </si>
  <si>
    <t xml:space="preserve">Marchandises dépanneur</t>
  </si>
  <si>
    <t xml:space="preserve">10-6831</t>
  </si>
  <si>
    <t xml:space="preserve">SEC Boréa</t>
  </si>
  <si>
    <t xml:space="preserve">61, 54e avenue Est, Blainville (Québec) J7C 0P3</t>
  </si>
  <si>
    <t xml:space="preserve">Tél: 450-508-8073</t>
  </si>
  <si>
    <t xml:space="preserve">Fax: 450-508-8074</t>
  </si>
  <si>
    <t xml:space="preserve">techcomptable@residenceborea.com</t>
  </si>
  <si>
    <t xml:space="preserve">Nourriture</t>
  </si>
  <si>
    <t xml:space="preserve">10-6730</t>
  </si>
  <si>
    <t xml:space="preserve">SEC Ekla</t>
  </si>
  <si>
    <t xml:space="preserve">1200, rue Sauvé, Québec (Québec) G1W 0G2</t>
  </si>
  <si>
    <t xml:space="preserve">Tél: 418-204-2518</t>
  </si>
  <si>
    <t xml:space="preserve">Fax: 418-204-5555</t>
  </si>
  <si>
    <t xml:space="preserve">techcomptable@residenceekla.com</t>
  </si>
  <si>
    <t xml:space="preserve">Uniforme - cuisine</t>
  </si>
  <si>
    <t xml:space="preserve">SEC Floréa</t>
  </si>
  <si>
    <t xml:space="preserve">4800, rue d'Angora, Terrebonne (Québec) J6X 0H3</t>
  </si>
  <si>
    <t xml:space="preserve">Tél: 450-729-2020</t>
  </si>
  <si>
    <t xml:space="preserve">Fax: 450-729-2345</t>
  </si>
  <si>
    <t xml:space="preserve">techcomptable@residenceflorea.com</t>
  </si>
  <si>
    <t xml:space="preserve">Buanderie pour nappes</t>
  </si>
  <si>
    <t xml:space="preserve">4850, Contrecoeur, Montréal (Québec) H1L 6N1</t>
  </si>
  <si>
    <t xml:space="preserve">Tél: 514-657-5151</t>
  </si>
  <si>
    <t xml:space="preserve">Fax: 514-657-5152</t>
  </si>
  <si>
    <t xml:space="preserve">ta@residencestationest.com</t>
  </si>
  <si>
    <t xml:space="preserve">Location vaisselle/tables/chaises</t>
  </si>
  <si>
    <t xml:space="preserve">SEC Lilo</t>
  </si>
  <si>
    <t xml:space="preserve">105, boulevard Don Quichotte, L'Ile-Perrot (Québec) J7V 6X2</t>
  </si>
  <si>
    <t xml:space="preserve">Tél: 514-646-8008</t>
  </si>
  <si>
    <t xml:space="preserve">Fax: 514-646-8009</t>
  </si>
  <si>
    <t xml:space="preserve">ta@residencelilo.com</t>
  </si>
  <si>
    <t xml:space="preserve">Agence de référencement</t>
  </si>
  <si>
    <t xml:space="preserve">10-6556</t>
  </si>
  <si>
    <t xml:space="preserve">SEC Sevä</t>
  </si>
  <si>
    <t xml:space="preserve">150-A rue de Strabourg, Candiac (Québec) J5R 0B4</t>
  </si>
  <si>
    <t xml:space="preserve">Tél: 450-724-2008</t>
  </si>
  <si>
    <t xml:space="preserve">Fax: 450-724-2009</t>
  </si>
  <si>
    <t xml:space="preserve">ta@residenceseva.com</t>
  </si>
  <si>
    <t xml:space="preserve">Agence personnel - conciergerie</t>
  </si>
  <si>
    <t xml:space="preserve">10-5302</t>
  </si>
  <si>
    <t xml:space="preserve">SEC L'Initial</t>
  </si>
  <si>
    <t xml:space="preserve">300, boul Wilfrid Laurier, Gatineau (Québec) J9H 0K4</t>
  </si>
  <si>
    <t xml:space="preserve">Tél: 819-332-2010</t>
  </si>
  <si>
    <t xml:space="preserve">Fax: 819-332-2011</t>
  </si>
  <si>
    <t xml:space="preserve">techcomptable@residencelinitial.com</t>
  </si>
  <si>
    <t xml:space="preserve">Agence personnel - entretien ménager</t>
  </si>
  <si>
    <t xml:space="preserve">10-5339</t>
  </si>
  <si>
    <t xml:space="preserve">SEC Ora</t>
  </si>
  <si>
    <t xml:space="preserve">1611-A boul. Crémazie Est, Montréal (Québec) H2M 2P2</t>
  </si>
  <si>
    <t xml:space="preserve">Tél: 514-370-8787</t>
  </si>
  <si>
    <t xml:space="preserve">Fax: 514-370-8529</t>
  </si>
  <si>
    <t xml:space="preserve">ta@residenceora.com</t>
  </si>
  <si>
    <t xml:space="preserve">Ascenseur</t>
  </si>
  <si>
    <t xml:space="preserve">10-5305</t>
  </si>
  <si>
    <t xml:space="preserve">SEC Caléo</t>
  </si>
  <si>
    <t xml:space="preserve">1030, Lionel-Daunais, Boucherville (Québec) J4B 0L4</t>
  </si>
  <si>
    <t xml:space="preserve">Tél: 450-552-2001</t>
  </si>
  <si>
    <t xml:space="preserve">Fax: 450-552-2002</t>
  </si>
  <si>
    <t xml:space="preserve">ta@residencecaleao.com</t>
  </si>
  <si>
    <t xml:space="preserve">Autres - Entretien et réparation bâtiment</t>
  </si>
  <si>
    <t xml:space="preserve">Gestion Immobilière Luc Maurice inc.</t>
  </si>
  <si>
    <t xml:space="preserve">137-2400 rue des Nations, St-Laurent (Québec) H4R 3G7</t>
  </si>
  <si>
    <t xml:space="preserve">Tél: 514-331-2788</t>
  </si>
  <si>
    <t xml:space="preserve">Fax: 514-331-9793</t>
  </si>
  <si>
    <t xml:space="preserve">mgrigori@legroupemaurice.com</t>
  </si>
  <si>
    <t xml:space="preserve">Autres - Entretien et réparation équipement</t>
  </si>
  <si>
    <t xml:space="preserve">10-5311</t>
  </si>
  <si>
    <t xml:space="preserve">Le Groupe Maurice inc.</t>
  </si>
  <si>
    <t xml:space="preserve">Climatisation  / Chauffage</t>
  </si>
  <si>
    <t xml:space="preserve">Investissement Immobilier Groupe Maurice inc.</t>
  </si>
  <si>
    <t xml:space="preserve">Tél: 514-404-6267</t>
  </si>
  <si>
    <t xml:space="preserve">jlarose@legroupemaurice.com</t>
  </si>
  <si>
    <t xml:space="preserve">Déchets</t>
  </si>
  <si>
    <t xml:space="preserve">10-5300</t>
  </si>
  <si>
    <t xml:space="preserve">Déneigement</t>
  </si>
  <si>
    <t xml:space="preserve">10-5331</t>
  </si>
  <si>
    <t xml:space="preserve">Électricien</t>
  </si>
  <si>
    <t xml:space="preserve">Électro ménagers - remplacement </t>
  </si>
  <si>
    <t xml:space="preserve">Électro ménagers - réparation</t>
  </si>
  <si>
    <t xml:space="preserve">Extermination</t>
  </si>
  <si>
    <t xml:space="preserve">10-5335</t>
  </si>
  <si>
    <t xml:space="preserve">Fleurs et plantes intérieures</t>
  </si>
  <si>
    <t xml:space="preserve">10-5337</t>
  </si>
  <si>
    <t xml:space="preserve">Gicleurs, alarmes et extincteurs</t>
  </si>
  <si>
    <t xml:space="preserve">10-5325</t>
  </si>
  <si>
    <t xml:space="preserve">Lavage des vitres</t>
  </si>
  <si>
    <t xml:space="preserve">10-5307</t>
  </si>
  <si>
    <t xml:space="preserve">Mazout</t>
  </si>
  <si>
    <t xml:space="preserve">10-5284</t>
  </si>
  <si>
    <t xml:space="preserve">Paysagement</t>
  </si>
  <si>
    <t xml:space="preserve">10-5333</t>
  </si>
  <si>
    <t xml:space="preserve">Peinture</t>
  </si>
  <si>
    <t xml:space="preserve">Petits outils et équipements</t>
  </si>
  <si>
    <t xml:space="preserve">10-5329</t>
  </si>
  <si>
    <t xml:space="preserve">Piscine / Spa</t>
  </si>
  <si>
    <t xml:space="preserve">Plomberie</t>
  </si>
  <si>
    <t xml:space="preserve">Produits d'entretien </t>
  </si>
  <si>
    <t xml:space="preserve">10-5312</t>
  </si>
  <si>
    <t xml:space="preserve">Produits d'hygiène</t>
  </si>
  <si>
    <t xml:space="preserve">10-5314</t>
  </si>
  <si>
    <t xml:space="preserve">Quincallerie</t>
  </si>
  <si>
    <t xml:space="preserve">Serrure /clés /puces</t>
  </si>
  <si>
    <t xml:space="preserve">Téléphonie</t>
  </si>
  <si>
    <t xml:space="preserve">Uniforme - conciergerie</t>
  </si>
  <si>
    <t xml:space="preserve">10-5315</t>
  </si>
  <si>
    <t xml:space="preserve">Musiciens/formateurs externes</t>
  </si>
  <si>
    <t xml:space="preserve">10-6612</t>
  </si>
  <si>
    <t xml:space="preserve">Fleuristes</t>
  </si>
  <si>
    <t xml:space="preserve">Sorties extérieures</t>
  </si>
  <si>
    <t xml:space="preserve">Décorations/matériels de récréologie</t>
  </si>
  <si>
    <t xml:space="preserve">Transport des résidents</t>
  </si>
  <si>
    <t xml:space="preserve">10-6890</t>
  </si>
  <si>
    <t xml:space="preserve">Assurance collective</t>
  </si>
  <si>
    <t xml:space="preserve">10-6400</t>
  </si>
  <si>
    <t xml:space="preserve">Autres dépenses de bureau</t>
  </si>
  <si>
    <t xml:space="preserve">10-6407</t>
  </si>
  <si>
    <t xml:space="preserve">Divers</t>
  </si>
  <si>
    <t xml:space="preserve">10-6559</t>
  </si>
  <si>
    <t xml:space="preserve">Fourniture de bureau</t>
  </si>
  <si>
    <t xml:space="preserve">10-6404</t>
  </si>
  <si>
    <t xml:space="preserve">Photocopies et cartouches</t>
  </si>
  <si>
    <t xml:space="preserve">10-6406</t>
  </si>
  <si>
    <t xml:space="preserve">Poste, courrier, messagers</t>
  </si>
  <si>
    <t xml:space="preserve">10-6408</t>
  </si>
  <si>
    <t xml:space="preserve">TV communautaire</t>
  </si>
  <si>
    <t xml:space="preserve">10-6614</t>
  </si>
  <si>
    <t xml:space="preserve">Refacturation</t>
  </si>
  <si>
    <t xml:space="preserve">10-4106</t>
  </si>
  <si>
    <t xml:space="preserve">Pension alimentaire</t>
  </si>
  <si>
    <t xml:space="preserve">1-2204</t>
  </si>
  <si>
    <t xml:space="preserve">Saisie</t>
  </si>
  <si>
    <t xml:space="preserve">Syndicat</t>
  </si>
  <si>
    <t xml:space="preserve">1-2211</t>
  </si>
  <si>
    <t xml:space="preserve">Remboursement loyer</t>
  </si>
  <si>
    <t xml:space="preserve">1-1115</t>
  </si>
  <si>
    <t xml:space="preserve">Remboursement dépôt clé</t>
  </si>
  <si>
    <t xml:space="preserve">1-2326</t>
  </si>
  <si>
    <t xml:space="preserve">0601</t>
  </si>
  <si>
    <t xml:space="preserve">Honoraires litiges - résident</t>
  </si>
  <si>
    <t xml:space="preserve">10-6421</t>
  </si>
  <si>
    <t xml:space="preserve">Taxes municipales</t>
  </si>
  <si>
    <t xml:space="preserve">10-5230</t>
  </si>
  <si>
    <t xml:space="preserve">Taxes scolaires</t>
  </si>
  <si>
    <t xml:space="preserve">10-5234</t>
  </si>
  <si>
    <t xml:space="preserve">Assurance habitation</t>
  </si>
  <si>
    <t xml:space="preserve">10-5260</t>
  </si>
  <si>
    <t xml:space="preserve">Électricité</t>
  </si>
  <si>
    <t xml:space="preserve">10-5280</t>
  </si>
  <si>
    <t xml:space="preserve">Gaz naturel</t>
  </si>
  <si>
    <t xml:space="preserve">10-5282</t>
  </si>
  <si>
    <t xml:space="preserve">Pagettes et cellulaires</t>
  </si>
  <si>
    <t xml:space="preserve">10-6414</t>
  </si>
  <si>
    <t xml:space="preserve">Téléphones</t>
  </si>
  <si>
    <t xml:space="preserve">10-6412</t>
  </si>
  <si>
    <t xml:space="preserve">Consultations informatiques et liens internet</t>
  </si>
  <si>
    <t xml:space="preserve">10-6417</t>
  </si>
  <si>
    <t xml:space="preserve">Fourniture informatiques</t>
  </si>
  <si>
    <t xml:space="preserve">10-6405</t>
  </si>
  <si>
    <t xml:space="preserve">Honoraire professionnels</t>
  </si>
  <si>
    <t xml:space="preserve">10-6420</t>
  </si>
  <si>
    <t xml:space="preserve">Honoraires de vérification </t>
  </si>
  <si>
    <t xml:space="preserve">10-6416</t>
  </si>
  <si>
    <t xml:space="preserve">Retrait JDC</t>
  </si>
  <si>
    <t xml:space="preserve">1-3530</t>
  </si>
  <si>
    <t xml:space="preserve">Honoraires litiges - employé</t>
  </si>
  <si>
    <t xml:space="preserve">Expertise médicale</t>
  </si>
  <si>
    <t xml:space="preserve">CSST</t>
  </si>
  <si>
    <t xml:space="preserve">Honoraire professionnel exploitation</t>
  </si>
  <si>
    <t xml:space="preserve">MODE DE PAIEMENT:</t>
  </si>
  <si>
    <t xml:space="preserve">Paiement pré-autorisé (PPA)</t>
  </si>
  <si>
    <t xml:space="preserve">PAIEMENT PRÉ-AUTORISÉ  (PPA)</t>
  </si>
  <si>
    <t xml:space="preserve">Numéro de l'institut financière et de la succursale</t>
  </si>
  <si>
    <t xml:space="preserve">Numéro de compte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</si>
</sst>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\$* #,##0.00_-;&quot;-$&quot;* #,##0.00_-;_-\$* \-??_-;_-@_-"/>
    <numFmt numFmtId="166" formatCode="0%"/>
    <numFmt numFmtId="167" formatCode="[&lt;=9999999]###\-####;###\-###\-####"/>
    <numFmt numFmtId="168" formatCode="@"/>
  </numFmts>
  <fonts count="2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Trebuchet MS"/>
      <family val="2"/>
      <charset val="1"/>
    </font>
    <font>
      <sz val="20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sz val="14"/>
      <color rgb="FF000000"/>
      <name val="Arial Black"/>
      <family val="2"/>
      <charset val="1"/>
    </font>
    <font>
      <sz val="18"/>
      <color rgb="FF000000"/>
      <name val="Arial Black"/>
      <family val="2"/>
      <charset val="1"/>
    </font>
    <font>
      <sz val="11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8"/>
      <color rgb="FF000000"/>
      <name val="Arial Black"/>
      <family val="2"/>
      <charset val="1"/>
    </font>
    <font>
      <b val="true"/>
      <sz val="16"/>
      <color rgb="FF000000"/>
      <name val="Arial"/>
      <family val="2"/>
      <charset val="1"/>
    </font>
    <font>
      <sz val="12"/>
      <color rgb="FF000000"/>
      <name val="Arial Black"/>
      <family val="2"/>
      <charset val="1"/>
    </font>
    <font>
      <u val="single"/>
      <sz val="10"/>
      <color rgb="FF0000FF"/>
      <name val="Arial"/>
      <family val="2"/>
      <charset val="1"/>
    </font>
    <font>
      <u val="single"/>
      <sz val="12"/>
      <color rgb="FF0000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10"/>
      <name val="Trebuchet MS"/>
      <family val="2"/>
      <charset val="1"/>
    </font>
    <font>
      <b val="true"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F2F2F2"/>
      </patternFill>
    </fill>
    <fill>
      <patternFill patternType="solid">
        <fgColor rgb="FFF2F2F2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3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3" fillId="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9" fillId="0" borderId="7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7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3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2" fillId="0" borderId="0" xfId="22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22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22" fillId="0" borderId="0" xfId="2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3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26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3" fillId="0" borderId="0" xfId="26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nétaire 2" xfId="21" builtinId="53" customBuiltin="true"/>
    <cellStyle name="Normal 2" xfId="22" builtinId="53" customBuiltin="true"/>
    <cellStyle name="Normal 2 2" xfId="23" builtinId="53" customBuiltin="true"/>
    <cellStyle name="Normal 3" xfId="24" builtinId="53" customBuiltin="true"/>
    <cellStyle name="Normal 4" xfId="25" builtinId="53" customBuiltin="true"/>
    <cellStyle name="Normal 5" xfId="26" builtinId="53" customBuiltin="true"/>
    <cellStyle name="Pourcentage 2" xfId="27" builtinId="53" customBuiltin="true"/>
    <cellStyle name="*unknown*" xfId="20" builtinId="8" customBuiltin="fals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fo@harmoniedelachine.com" TargetMode="External"/><Relationship Id="rId2" Type="http://schemas.openxmlformats.org/officeDocument/2006/relationships/hyperlink" Target="mailto:comptesapayer@legroupemaurice.com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techcomptable@lesresidencesdumarche.com" TargetMode="External"/><Relationship Id="rId2" Type="http://schemas.openxmlformats.org/officeDocument/2006/relationships/hyperlink" Target="mailto:techcomptable@lenotre-dame.com" TargetMode="External"/><Relationship Id="rId3" Type="http://schemas.openxmlformats.org/officeDocument/2006/relationships/hyperlink" Target="mailto:techcomptable@lesverrieresdugolf.com" TargetMode="External"/><Relationship Id="rId4" Type="http://schemas.openxmlformats.org/officeDocument/2006/relationships/hyperlink" Target="mailto:techcomptable@lecavalierlasalle.com" TargetMode="External"/><Relationship Id="rId5" Type="http://schemas.openxmlformats.org/officeDocument/2006/relationships/hyperlink" Target="mailto:techcomptable@ambianceiledessoeurs.com" TargetMode="External"/><Relationship Id="rId6" Type="http://schemas.openxmlformats.org/officeDocument/2006/relationships/hyperlink" Target="mailto:techcomptable@lespromenadesduparc.com" TargetMode="External"/><Relationship Id="rId7" Type="http://schemas.openxmlformats.org/officeDocument/2006/relationships/hyperlink" Target="mailto:techcomptable@lesjardinsducampanile.com" TargetMode="External"/><Relationship Id="rId8" Type="http://schemas.openxmlformats.org/officeDocument/2006/relationships/hyperlink" Target="mailto:techcomptable@ventdelouest.com" TargetMode="External"/><Relationship Id="rId9" Type="http://schemas.openxmlformats.org/officeDocument/2006/relationships/hyperlink" Target="mailto:techcomptable@elogia.com" TargetMode="External"/><Relationship Id="rId10" Type="http://schemas.openxmlformats.org/officeDocument/2006/relationships/hyperlink" Target="mailto:techcomptable@limagedoutremont.com" TargetMode="External"/><Relationship Id="rId11" Type="http://schemas.openxmlformats.org/officeDocument/2006/relationships/hyperlink" Target="mailto:techcomptable@lequartiermontsainthilaire.com" TargetMode="External"/><Relationship Id="rId12" Type="http://schemas.openxmlformats.org/officeDocument/2006/relationships/hyperlink" Target="mailto:techcomptable@lacroiseedelest.com" TargetMode="External"/><Relationship Id="rId13" Type="http://schemas.openxmlformats.org/officeDocument/2006/relationships/hyperlink" Target="mailto:techcomptable@lefelixvaudreuildorion.com" TargetMode="External"/><Relationship Id="rId14" Type="http://schemas.openxmlformats.org/officeDocument/2006/relationships/hyperlink" Target="mailto:techcomptable@residencelavantage.com" TargetMode="External"/><Relationship Id="rId15" Type="http://schemas.openxmlformats.org/officeDocument/2006/relationships/hyperlink" Target="mailto:techcomptable@lesjardinsmillen.com" TargetMode="External"/><Relationship Id="rId16" Type="http://schemas.openxmlformats.org/officeDocument/2006/relationships/hyperlink" Target="mailto:techcomptable@lacitedestours.com" TargetMode="External"/><Relationship Id="rId17" Type="http://schemas.openxmlformats.org/officeDocument/2006/relationships/hyperlink" Target="mailto:techcomptable@residencelegibraltar.com" TargetMode="External"/><Relationship Id="rId18" Type="http://schemas.openxmlformats.org/officeDocument/2006/relationships/hyperlink" Target="mailto:techcomptable@lesavignon.com" TargetMode="External"/><Relationship Id="rId19" Type="http://schemas.openxmlformats.org/officeDocument/2006/relationships/hyperlink" Target="mailto:techcomptable@residencelevu.com" TargetMode="External"/><Relationship Id="rId20" Type="http://schemas.openxmlformats.org/officeDocument/2006/relationships/hyperlink" Target="mailto:techcomptable@residencequartiersud.com" TargetMode="External"/><Relationship Id="rId21" Type="http://schemas.openxmlformats.org/officeDocument/2006/relationships/hyperlink" Target="mailto:techcomptable@residencele22.com" TargetMode="External"/><Relationship Id="rId22" Type="http://schemas.openxmlformats.org/officeDocument/2006/relationships/hyperlink" Target="mailto:techcomptable@residenceborea.com" TargetMode="External"/><Relationship Id="rId23" Type="http://schemas.openxmlformats.org/officeDocument/2006/relationships/hyperlink" Target="mailto:techcomptable@residenceekla.com" TargetMode="External"/><Relationship Id="rId24" Type="http://schemas.openxmlformats.org/officeDocument/2006/relationships/hyperlink" Target="mailto:techcomptable@residenceflorea.com" TargetMode="External"/><Relationship Id="rId25" Type="http://schemas.openxmlformats.org/officeDocument/2006/relationships/hyperlink" Target="mailto:ta@residencestationest.com" TargetMode="External"/><Relationship Id="rId26" Type="http://schemas.openxmlformats.org/officeDocument/2006/relationships/hyperlink" Target="mailto:ta@residencelilo.com" TargetMode="External"/><Relationship Id="rId27" Type="http://schemas.openxmlformats.org/officeDocument/2006/relationships/hyperlink" Target="mailto:ta@residenceseva.com" TargetMode="External"/><Relationship Id="rId28" Type="http://schemas.openxmlformats.org/officeDocument/2006/relationships/hyperlink" Target="mailto:techcomptable@residencelinitial.com" TargetMode="External"/><Relationship Id="rId29" Type="http://schemas.openxmlformats.org/officeDocument/2006/relationships/hyperlink" Target="mailto:ta@residenceora.com" TargetMode="External"/><Relationship Id="rId30" Type="http://schemas.openxmlformats.org/officeDocument/2006/relationships/hyperlink" Target="mailto:ta@residencecaleao.com" TargetMode="External"/><Relationship Id="rId31" Type="http://schemas.openxmlformats.org/officeDocument/2006/relationships/hyperlink" Target="mailto:mgrigori@legroupemaurice.com" TargetMode="External"/><Relationship Id="rId32" Type="http://schemas.openxmlformats.org/officeDocument/2006/relationships/hyperlink" Target="mailto:mgrigori@legroupemaurice.com" TargetMode="External"/><Relationship Id="rId33" Type="http://schemas.openxmlformats.org/officeDocument/2006/relationships/hyperlink" Target="mailto:jlarose@legroupemaurice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5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6" activeCellId="0" sqref="F46"/>
    </sheetView>
  </sheetViews>
  <sheetFormatPr defaultRowHeight="15" zeroHeight="false" outlineLevelRow="0" outlineLevelCol="0"/>
  <cols>
    <col collapsed="false" customWidth="true" hidden="false" outlineLevel="0" max="1" min="1" style="0" width="1.71"/>
    <col collapsed="false" customWidth="true" hidden="false" outlineLevel="0" max="2" min="2" style="0" width="2.42"/>
    <col collapsed="false" customWidth="true" hidden="false" outlineLevel="0" max="3" min="3" style="0" width="3.42"/>
    <col collapsed="false" customWidth="true" hidden="false" outlineLevel="0" max="4" min="4" style="0" width="5.14"/>
    <col collapsed="false" customWidth="true" hidden="false" outlineLevel="0" max="5" min="5" style="0" width="21.86"/>
    <col collapsed="false" customWidth="true" hidden="false" outlineLevel="0" max="6" min="6" style="0" width="42.42"/>
    <col collapsed="false" customWidth="true" hidden="false" outlineLevel="0" max="7" min="7" style="0" width="18.58"/>
    <col collapsed="false" customWidth="true" hidden="false" outlineLevel="0" max="8" min="8" style="0" width="5.7"/>
    <col collapsed="false" customWidth="true" hidden="false" outlineLevel="0" max="9" min="9" style="0" width="6.42"/>
    <col collapsed="false" customWidth="true" hidden="false" outlineLevel="0" max="10" min="10" style="0" width="57.57"/>
    <col collapsed="false" customWidth="true" hidden="false" outlineLevel="0" max="11" min="11" style="0" width="3.42"/>
    <col collapsed="false" customWidth="true" hidden="false" outlineLevel="0" max="12" min="12" style="0" width="3.57"/>
    <col collapsed="false" customWidth="true" hidden="false" outlineLevel="0" max="13" min="13" style="0" width="3.29"/>
    <col collapsed="false" customWidth="true" hidden="false" outlineLevel="0" max="14" min="14" style="0" width="3.42"/>
    <col collapsed="false" customWidth="true" hidden="false" outlineLevel="0" max="15" min="15" style="0" width="3.14"/>
    <col collapsed="false" customWidth="true" hidden="false" outlineLevel="0" max="16" min="16" style="0" width="2.99"/>
    <col collapsed="false" customWidth="true" hidden="false" outlineLevel="0" max="17" min="17" style="0" width="3.14"/>
    <col collapsed="false" customWidth="true" hidden="false" outlineLevel="0" max="1025" min="18" style="0" width="10.67"/>
  </cols>
  <sheetData>
    <row r="1" customFormat="false" ht="18.75" hidden="false" customHeight="true" outlineLevel="0" collapsed="false">
      <c r="F1" s="1"/>
    </row>
    <row r="2" customFormat="false" ht="36" hidden="false" customHeight="tru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</row>
    <row r="3" s="6" customFormat="true" ht="21.95" hidden="false" customHeight="false" outlineLevel="0" collapsed="false">
      <c r="A3" s="4"/>
      <c r="B3" s="5" t="str">
        <f aca="false">VLOOKUP(B2,Tableau!B3:F120,2,0)</f>
        <v>4850, Contrecoeur, Montréal (Québec) H1L 6N1</v>
      </c>
      <c r="C3" s="5"/>
      <c r="D3" s="5"/>
      <c r="E3" s="5"/>
      <c r="F3" s="5"/>
      <c r="G3" s="5"/>
      <c r="H3" s="5"/>
      <c r="I3" s="5"/>
      <c r="J3" s="5"/>
    </row>
    <row r="4" s="6" customFormat="true" ht="22.5" hidden="false" customHeight="true" outlineLevel="0" collapsed="false">
      <c r="B4" s="5" t="str">
        <f aca="false">VLOOKUP(B2,Tableau!B3:F120,3,0)</f>
        <v>Tél: 514-657-5151</v>
      </c>
      <c r="C4" s="5"/>
      <c r="D4" s="5"/>
      <c r="E4" s="5"/>
      <c r="F4" s="5"/>
      <c r="G4" s="5"/>
      <c r="H4" s="5"/>
      <c r="I4" s="5"/>
      <c r="J4" s="5"/>
    </row>
    <row r="5" s="6" customFormat="true" ht="22.5" hidden="false" customHeight="false" outlineLevel="0" collapsed="false">
      <c r="B5" s="5" t="str">
        <f aca="false">VLOOKUP(B2,Tableau!B3:F120,4,0)</f>
        <v>Fax: 514-657-5152</v>
      </c>
      <c r="C5" s="5"/>
      <c r="D5" s="5"/>
      <c r="E5" s="5"/>
      <c r="F5" s="5"/>
      <c r="G5" s="5"/>
      <c r="H5" s="5"/>
      <c r="I5" s="5"/>
      <c r="J5" s="5"/>
    </row>
    <row r="6" customFormat="false" ht="24.75" hidden="false" customHeight="true" outlineLevel="0" collapsed="false">
      <c r="B6" s="7" t="s">
        <v>1</v>
      </c>
      <c r="C6" s="7"/>
      <c r="D6" s="7"/>
      <c r="E6" s="7"/>
      <c r="F6" s="7"/>
      <c r="G6" s="7"/>
      <c r="H6" s="7"/>
      <c r="I6" s="7"/>
      <c r="J6" s="7"/>
    </row>
    <row r="7" customFormat="false" ht="14.45" hidden="false" customHeight="false" outlineLevel="0" collapsed="false">
      <c r="B7" s="8"/>
      <c r="C7" s="9"/>
      <c r="D7" s="9"/>
      <c r="E7" s="9"/>
      <c r="F7" s="1"/>
      <c r="G7" s="9"/>
      <c r="H7" s="9"/>
      <c r="I7" s="9"/>
      <c r="J7" s="10"/>
    </row>
    <row r="8" customFormat="false" ht="24.75" hidden="false" customHeight="true" outlineLevel="0" collapsed="false">
      <c r="B8" s="11" t="s">
        <v>2</v>
      </c>
      <c r="C8" s="12"/>
      <c r="D8" s="13"/>
      <c r="E8" s="14"/>
      <c r="F8" s="15" t="s">
        <v>3</v>
      </c>
      <c r="G8" s="15"/>
      <c r="H8" s="15"/>
      <c r="I8" s="15"/>
      <c r="J8" s="15"/>
    </row>
    <row r="9" customFormat="false" ht="28.5" hidden="false" customHeight="true" outlineLevel="0" collapsed="false">
      <c r="B9" s="16"/>
      <c r="C9" s="17"/>
      <c r="D9" s="18"/>
      <c r="E9" s="19"/>
      <c r="F9" s="19"/>
      <c r="G9" s="18"/>
      <c r="H9" s="18"/>
      <c r="I9" s="18"/>
      <c r="J9" s="20"/>
    </row>
    <row r="10" customFormat="false" ht="24.75" hidden="false" customHeight="true" outlineLevel="0" collapsed="false">
      <c r="B10" s="11" t="s">
        <v>4</v>
      </c>
      <c r="C10" s="12"/>
      <c r="D10" s="13"/>
      <c r="E10" s="14"/>
      <c r="F10" s="21" t="s">
        <v>5</v>
      </c>
      <c r="G10" s="21"/>
      <c r="H10" s="21"/>
      <c r="I10" s="21"/>
      <c r="J10" s="22"/>
    </row>
    <row r="11" customFormat="false" ht="28.5" hidden="false" customHeight="true" outlineLevel="0" collapsed="false">
      <c r="B11" s="16"/>
      <c r="C11" s="17"/>
      <c r="D11" s="18"/>
      <c r="E11" s="18"/>
      <c r="F11" s="1"/>
      <c r="G11" s="18"/>
      <c r="H11" s="18"/>
      <c r="I11" s="18"/>
      <c r="J11" s="20"/>
    </row>
    <row r="12" customFormat="false" ht="24.75" hidden="false" customHeight="true" outlineLevel="0" collapsed="false">
      <c r="B12" s="23" t="s">
        <v>6</v>
      </c>
      <c r="C12" s="23"/>
      <c r="D12" s="23"/>
      <c r="E12" s="21" t="s">
        <v>7</v>
      </c>
      <c r="F12" s="21"/>
      <c r="G12" s="24" t="s">
        <v>8</v>
      </c>
      <c r="H12" s="15" t="s">
        <v>9</v>
      </c>
      <c r="I12" s="15"/>
      <c r="J12" s="15"/>
    </row>
    <row r="13" customFormat="false" ht="28.5" hidden="false" customHeight="true" outlineLevel="0" collapsed="false">
      <c r="B13" s="16"/>
      <c r="C13" s="17"/>
      <c r="D13" s="18"/>
      <c r="E13" s="25"/>
      <c r="F13" s="25"/>
      <c r="G13" s="18"/>
      <c r="H13" s="17"/>
      <c r="I13" s="18"/>
      <c r="J13" s="26"/>
    </row>
    <row r="14" customFormat="false" ht="9.75" hidden="false" customHeight="true" outlineLevel="0" collapsed="false">
      <c r="B14" s="16"/>
      <c r="C14" s="17"/>
      <c r="D14" s="18"/>
      <c r="E14" s="18"/>
      <c r="F14" s="1"/>
      <c r="G14" s="18"/>
      <c r="H14" s="18"/>
      <c r="I14" s="18"/>
      <c r="J14" s="20"/>
    </row>
    <row r="15" customFormat="false" ht="28.5" hidden="false" customHeight="true" outlineLevel="0" collapsed="false">
      <c r="B15" s="27" t="s">
        <v>10</v>
      </c>
      <c r="C15" s="27"/>
      <c r="D15" s="27"/>
      <c r="E15" s="27"/>
      <c r="F15" s="28" t="s">
        <v>11</v>
      </c>
      <c r="G15" s="18"/>
      <c r="H15" s="17" t="s">
        <v>12</v>
      </c>
      <c r="I15" s="18"/>
      <c r="J15" s="29" t="s">
        <v>13</v>
      </c>
    </row>
    <row r="16" customFormat="false" ht="21" hidden="false" customHeight="true" outlineLevel="0" collapsed="false">
      <c r="B16" s="30"/>
      <c r="C16" s="18"/>
      <c r="D16" s="18"/>
      <c r="E16" s="18"/>
      <c r="F16" s="1"/>
      <c r="G16" s="18"/>
      <c r="H16" s="18"/>
      <c r="I16" s="18"/>
      <c r="J16" s="20"/>
    </row>
    <row r="17" customFormat="false" ht="28.5" hidden="false" customHeight="true" outlineLevel="0" collapsed="false">
      <c r="B17" s="27" t="s">
        <v>14</v>
      </c>
      <c r="C17" s="27"/>
      <c r="D17" s="27"/>
      <c r="E17" s="27"/>
      <c r="F17" s="28"/>
      <c r="G17" s="18"/>
      <c r="H17" s="17" t="s">
        <v>15</v>
      </c>
      <c r="I17" s="18"/>
      <c r="J17" s="29" t="s">
        <v>16</v>
      </c>
    </row>
    <row r="18" customFormat="false" ht="20.25" hidden="false" customHeight="true" outlineLevel="0" collapsed="false">
      <c r="B18" s="30"/>
      <c r="C18" s="18"/>
      <c r="D18" s="18"/>
      <c r="E18" s="18"/>
      <c r="F18" s="1"/>
      <c r="G18" s="18"/>
      <c r="H18" s="18"/>
      <c r="I18" s="18"/>
      <c r="J18" s="20"/>
    </row>
    <row r="19" customFormat="false" ht="28.5" hidden="false" customHeight="true" outlineLevel="0" collapsed="false">
      <c r="B19" s="27" t="s">
        <v>17</v>
      </c>
      <c r="C19" s="27"/>
      <c r="D19" s="27"/>
      <c r="E19" s="27"/>
      <c r="F19" s="31" t="s">
        <v>18</v>
      </c>
      <c r="G19" s="18"/>
      <c r="H19" s="18"/>
      <c r="I19" s="18"/>
      <c r="J19" s="20"/>
    </row>
    <row r="20" customFormat="false" ht="18" hidden="false" customHeight="true" outlineLevel="0" collapsed="false">
      <c r="B20" s="30"/>
      <c r="C20" s="18"/>
      <c r="D20" s="18"/>
      <c r="E20" s="18"/>
      <c r="F20" s="18"/>
      <c r="G20" s="18"/>
      <c r="H20" s="18"/>
      <c r="I20" s="18"/>
      <c r="J20" s="20"/>
    </row>
    <row r="21" customFormat="false" ht="28.5" hidden="false" customHeight="true" outlineLevel="0" collapsed="false">
      <c r="B21" s="16" t="s">
        <v>19</v>
      </c>
      <c r="C21" s="17"/>
      <c r="D21" s="17"/>
      <c r="E21" s="17"/>
      <c r="F21" s="31" t="n">
        <v>1160626769</v>
      </c>
      <c r="G21" s="18"/>
      <c r="H21" s="18"/>
      <c r="I21" s="18"/>
      <c r="J21" s="20"/>
    </row>
    <row r="22" customFormat="false" ht="24.75" hidden="false" customHeight="true" outlineLevel="0" collapsed="false">
      <c r="B22" s="32" t="s">
        <v>20</v>
      </c>
      <c r="C22" s="32"/>
      <c r="D22" s="32"/>
      <c r="E22" s="32"/>
      <c r="F22" s="32"/>
      <c r="G22" s="32"/>
      <c r="H22" s="32"/>
      <c r="I22" s="32"/>
      <c r="J22" s="32"/>
    </row>
    <row r="23" customFormat="false" ht="9.75" hidden="false" customHeight="true" outlineLevel="0" collapsed="false">
      <c r="B23" s="30"/>
      <c r="C23" s="18"/>
      <c r="D23" s="18"/>
      <c r="E23" s="18"/>
      <c r="F23" s="18"/>
      <c r="G23" s="18"/>
      <c r="H23" s="18"/>
      <c r="I23" s="18"/>
      <c r="J23" s="20"/>
    </row>
    <row r="24" customFormat="false" ht="24.75" hidden="false" customHeight="true" outlineLevel="0" collapsed="false">
      <c r="B24" s="33" t="s">
        <v>21</v>
      </c>
      <c r="C24" s="33"/>
      <c r="D24" s="33"/>
      <c r="E24" s="33"/>
      <c r="F24" s="33"/>
      <c r="G24" s="33"/>
      <c r="H24" s="33"/>
      <c r="I24" s="33"/>
      <c r="J24" s="33"/>
    </row>
    <row r="25" customFormat="false" ht="15" hidden="false" customHeight="true" outlineLevel="0" collapsed="false">
      <c r="B25" s="16"/>
      <c r="C25" s="18"/>
      <c r="D25" s="18"/>
      <c r="E25" s="18"/>
      <c r="F25" s="34"/>
      <c r="G25" s="18"/>
      <c r="H25" s="18"/>
      <c r="I25" s="18"/>
      <c r="J25" s="22"/>
    </row>
    <row r="26" customFormat="false" ht="28.5" hidden="false" customHeight="true" outlineLevel="0" collapsed="false">
      <c r="B26" s="27" t="s">
        <v>22</v>
      </c>
      <c r="C26" s="27"/>
      <c r="D26" s="27"/>
      <c r="E26" s="27"/>
      <c r="F26" s="21" t="s">
        <v>23</v>
      </c>
      <c r="G26" s="21"/>
      <c r="H26" s="35"/>
      <c r="I26" s="35"/>
      <c r="J26" s="20"/>
    </row>
    <row r="27" customFormat="false" ht="20.25" hidden="false" customHeight="true" outlineLevel="0" collapsed="false">
      <c r="B27" s="30"/>
      <c r="C27" s="18"/>
      <c r="D27" s="18"/>
      <c r="E27" s="18"/>
      <c r="F27" s="18"/>
      <c r="G27" s="18"/>
      <c r="H27" s="18"/>
      <c r="I27" s="18"/>
      <c r="J27" s="20"/>
    </row>
    <row r="28" customFormat="false" ht="28.5" hidden="false" customHeight="true" outlineLevel="0" collapsed="false">
      <c r="B28" s="16" t="s">
        <v>24</v>
      </c>
      <c r="C28" s="18"/>
      <c r="D28" s="18"/>
      <c r="E28" s="18"/>
      <c r="F28" s="21" t="n">
        <v>200</v>
      </c>
      <c r="G28" s="18" t="s">
        <v>25</v>
      </c>
      <c r="H28" s="18"/>
      <c r="I28" s="18"/>
      <c r="J28" s="20"/>
    </row>
    <row r="29" customFormat="false" ht="20.25" hidden="false" customHeight="true" outlineLevel="0" collapsed="false">
      <c r="B29" s="16"/>
      <c r="C29" s="18"/>
      <c r="D29" s="18"/>
      <c r="E29" s="18"/>
      <c r="F29" s="18"/>
      <c r="G29" s="18"/>
      <c r="H29" s="18"/>
      <c r="I29" s="18"/>
      <c r="J29" s="20"/>
    </row>
    <row r="30" customFormat="false" ht="28.5" hidden="false" customHeight="true" outlineLevel="0" collapsed="false">
      <c r="B30" s="36" t="s">
        <v>26</v>
      </c>
      <c r="C30" s="37"/>
      <c r="D30" s="37"/>
      <c r="E30" s="37"/>
      <c r="F30" s="38" t="n">
        <v>381</v>
      </c>
      <c r="G30" s="37" t="s">
        <v>27</v>
      </c>
      <c r="H30" s="37"/>
      <c r="I30" s="37"/>
      <c r="J30" s="39"/>
    </row>
    <row r="31" customFormat="false" ht="20.25" hidden="false" customHeight="true" outlineLevel="0" collapsed="false">
      <c r="B31" s="40"/>
      <c r="C31" s="41"/>
      <c r="D31" s="41"/>
      <c r="E31" s="41"/>
      <c r="F31" s="37"/>
      <c r="G31" s="37"/>
      <c r="H31" s="37"/>
      <c r="I31" s="37"/>
      <c r="J31" s="39"/>
    </row>
    <row r="32" customFormat="false" ht="29.25" hidden="false" customHeight="true" outlineLevel="0" collapsed="false">
      <c r="B32" s="36" t="s">
        <v>28</v>
      </c>
      <c r="C32" s="37"/>
      <c r="D32" s="37"/>
      <c r="E32" s="37"/>
      <c r="F32" s="42" t="n">
        <v>6001804</v>
      </c>
      <c r="G32" s="37" t="s">
        <v>29</v>
      </c>
      <c r="H32" s="37"/>
      <c r="I32" s="37"/>
      <c r="J32" s="43"/>
    </row>
    <row r="33" customFormat="false" ht="20.25" hidden="false" customHeight="true" outlineLevel="0" collapsed="false">
      <c r="B33" s="44"/>
      <c r="C33" s="37"/>
      <c r="D33" s="37"/>
      <c r="E33" s="37"/>
      <c r="F33" s="37"/>
      <c r="G33" s="37"/>
      <c r="H33" s="37"/>
      <c r="I33" s="37"/>
      <c r="J33" s="39"/>
    </row>
    <row r="34" customFormat="false" ht="15" hidden="false" customHeight="true" outlineLevel="0" collapsed="false">
      <c r="B34" s="36"/>
      <c r="C34" s="37"/>
      <c r="D34" s="37"/>
      <c r="E34" s="37"/>
      <c r="F34" s="37"/>
      <c r="G34" s="37"/>
      <c r="H34" s="37"/>
      <c r="I34" s="37"/>
      <c r="J34" s="43"/>
    </row>
    <row r="35" customFormat="false" ht="20.25" hidden="false" customHeight="false" outlineLevel="0" collapsed="false">
      <c r="B35" s="45" t="s">
        <v>30</v>
      </c>
      <c r="C35" s="46"/>
      <c r="D35" s="46"/>
      <c r="E35" s="46"/>
      <c r="F35" s="46"/>
      <c r="G35" s="37"/>
      <c r="H35" s="37"/>
      <c r="I35" s="37"/>
      <c r="J35" s="39"/>
    </row>
    <row r="36" customFormat="false" ht="15" hidden="false" customHeight="false" outlineLevel="0" collapsed="false">
      <c r="B36" s="44"/>
      <c r="C36" s="37"/>
      <c r="D36" s="37"/>
      <c r="E36" s="37"/>
      <c r="F36" s="37"/>
      <c r="G36" s="37"/>
      <c r="H36" s="37"/>
      <c r="I36" s="37"/>
      <c r="J36" s="39"/>
    </row>
    <row r="37" customFormat="false" ht="15.75" hidden="false" customHeight="false" outlineLevel="0" collapsed="false">
      <c r="B37" s="47"/>
      <c r="C37" s="48"/>
      <c r="D37" s="48"/>
      <c r="E37" s="48"/>
      <c r="F37" s="49"/>
      <c r="G37" s="48"/>
      <c r="H37" s="48"/>
      <c r="I37" s="48"/>
      <c r="J37" s="50"/>
    </row>
    <row r="38" customFormat="false" ht="24.75" hidden="false" customHeight="true" outlineLevel="0" collapsed="false">
      <c r="B38" s="51" t="s">
        <v>31</v>
      </c>
      <c r="C38" s="51"/>
      <c r="D38" s="51"/>
      <c r="E38" s="51"/>
      <c r="F38" s="51"/>
      <c r="G38" s="51"/>
      <c r="H38" s="51"/>
      <c r="I38" s="51"/>
      <c r="J38" s="51"/>
    </row>
    <row r="39" customFormat="false" ht="15" hidden="false" customHeight="false" outlineLevel="0" collapsed="false">
      <c r="B39" s="30"/>
      <c r="C39" s="18"/>
      <c r="D39" s="18"/>
      <c r="E39" s="18"/>
      <c r="F39" s="18"/>
      <c r="G39" s="18"/>
      <c r="H39" s="18"/>
      <c r="I39" s="18"/>
      <c r="J39" s="20"/>
    </row>
    <row r="40" customFormat="false" ht="28.5" hidden="false" customHeight="true" outlineLevel="0" collapsed="false">
      <c r="B40" s="16" t="s">
        <v>32</v>
      </c>
      <c r="C40" s="18"/>
      <c r="D40" s="18"/>
      <c r="E40" s="18"/>
      <c r="F40" s="21" t="s">
        <v>33</v>
      </c>
      <c r="G40" s="21"/>
      <c r="H40" s="18"/>
      <c r="I40" s="18"/>
      <c r="J40" s="20"/>
    </row>
    <row r="41" customFormat="false" ht="20.25" hidden="false" customHeight="true" outlineLevel="0" collapsed="false">
      <c r="B41" s="30"/>
      <c r="C41" s="18"/>
      <c r="D41" s="18"/>
      <c r="E41" s="18"/>
      <c r="F41" s="18"/>
      <c r="G41" s="18"/>
      <c r="H41" s="18"/>
      <c r="I41" s="18"/>
      <c r="J41" s="20"/>
    </row>
    <row r="42" customFormat="false" ht="28.5" hidden="false" customHeight="true" outlineLevel="0" collapsed="false">
      <c r="B42" s="16" t="s">
        <v>34</v>
      </c>
      <c r="C42" s="18"/>
      <c r="D42" s="18"/>
      <c r="E42" s="18"/>
      <c r="F42" s="21" t="s">
        <v>35</v>
      </c>
      <c r="G42" s="21"/>
      <c r="H42" s="18"/>
      <c r="I42" s="18"/>
      <c r="J42" s="20"/>
    </row>
    <row r="43" customFormat="false" ht="20.25" hidden="false" customHeight="true" outlineLevel="0" collapsed="false">
      <c r="B43" s="30"/>
      <c r="C43" s="18"/>
      <c r="D43" s="18"/>
      <c r="E43" s="18"/>
      <c r="F43" s="18"/>
      <c r="G43" s="18"/>
      <c r="H43" s="18"/>
      <c r="I43" s="18"/>
      <c r="J43" s="20"/>
    </row>
    <row r="44" customFormat="false" ht="27.75" hidden="false" customHeight="true" outlineLevel="0" collapsed="false">
      <c r="B44" s="27" t="s">
        <v>10</v>
      </c>
      <c r="C44" s="27"/>
      <c r="D44" s="27"/>
      <c r="E44" s="27"/>
      <c r="F44" s="52" t="s">
        <v>36</v>
      </c>
      <c r="G44" s="52"/>
      <c r="H44" s="18"/>
      <c r="I44" s="18"/>
      <c r="J44" s="20"/>
    </row>
    <row r="45" customFormat="false" ht="20.25" hidden="false" customHeight="true" outlineLevel="0" collapsed="false">
      <c r="B45" s="30"/>
      <c r="C45" s="18"/>
      <c r="D45" s="18"/>
      <c r="E45" s="18"/>
      <c r="F45" s="18"/>
      <c r="G45" s="18"/>
      <c r="H45" s="18"/>
      <c r="I45" s="18"/>
      <c r="J45" s="20"/>
    </row>
    <row r="46" customFormat="false" ht="28.5" hidden="false" customHeight="true" outlineLevel="0" collapsed="false">
      <c r="B46" s="16" t="s">
        <v>37</v>
      </c>
      <c r="C46" s="18"/>
      <c r="D46" s="18"/>
      <c r="E46" s="18"/>
      <c r="F46" s="53" t="s">
        <v>38</v>
      </c>
      <c r="G46" s="53"/>
      <c r="H46" s="18"/>
      <c r="I46" s="18"/>
      <c r="J46" s="54" t="s">
        <v>39</v>
      </c>
    </row>
    <row r="47" customFormat="false" ht="12" hidden="false" customHeight="true" outlineLevel="0" collapsed="false">
      <c r="B47" s="30"/>
      <c r="C47" s="18"/>
      <c r="D47" s="18"/>
      <c r="E47" s="18"/>
      <c r="F47" s="18"/>
      <c r="G47" s="18"/>
      <c r="H47" s="18"/>
      <c r="I47" s="18"/>
      <c r="J47" s="20"/>
    </row>
    <row r="48" customFormat="false" ht="15" hidden="false" customHeight="false" outlineLevel="0" collapsed="false">
      <c r="B48" s="30"/>
      <c r="C48" s="18"/>
      <c r="D48" s="18"/>
      <c r="E48" s="18"/>
      <c r="F48" s="1"/>
      <c r="G48" s="18"/>
      <c r="H48" s="18"/>
      <c r="I48" s="18"/>
      <c r="J48" s="20"/>
    </row>
    <row r="49" customFormat="false" ht="27" hidden="false" customHeight="true" outlineLevel="0" collapsed="false">
      <c r="B49" s="55" t="s">
        <v>40</v>
      </c>
      <c r="C49" s="56"/>
      <c r="D49" s="56"/>
      <c r="E49" s="56"/>
      <c r="F49" s="57" t="str">
        <f aca="false">VLOOKUP(B2,Tableau!B3:F120,5,0)</f>
        <v>ta@residencestationest.com</v>
      </c>
      <c r="G49" s="57"/>
      <c r="H49" s="18"/>
      <c r="I49" s="18"/>
      <c r="J49" s="58" t="s">
        <v>41</v>
      </c>
    </row>
    <row r="50" customFormat="false" ht="15.75" hidden="false" customHeight="false" outlineLevel="0" collapsed="false">
      <c r="B50" s="30"/>
      <c r="C50" s="18"/>
      <c r="D50" s="18"/>
      <c r="E50" s="18"/>
      <c r="F50" s="1"/>
      <c r="G50" s="18"/>
      <c r="H50" s="18"/>
      <c r="I50" s="18"/>
      <c r="J50" s="20"/>
    </row>
    <row r="51" customFormat="false" ht="27.75" hidden="false" customHeight="false" outlineLevel="0" collapsed="false">
      <c r="B51" s="33" t="s">
        <v>42</v>
      </c>
      <c r="C51" s="33"/>
      <c r="D51" s="33"/>
      <c r="E51" s="33"/>
      <c r="F51" s="33"/>
      <c r="G51" s="33"/>
      <c r="H51" s="33"/>
      <c r="I51" s="33"/>
      <c r="J51" s="33"/>
    </row>
    <row r="52" customFormat="false" ht="15.75" hidden="false" customHeight="false" outlineLevel="0" collapsed="false">
      <c r="B52" s="59"/>
      <c r="C52" s="60"/>
      <c r="D52" s="60"/>
      <c r="E52" s="60"/>
      <c r="F52" s="60"/>
      <c r="G52" s="60"/>
      <c r="H52" s="60"/>
      <c r="I52" s="60"/>
      <c r="J52" s="61"/>
    </row>
    <row r="53" customFormat="false" ht="15" hidden="false" customHeight="false" outlineLevel="0" collapsed="false">
      <c r="B53" s="62" t="s">
        <v>43</v>
      </c>
      <c r="C53" s="62"/>
      <c r="D53" s="62"/>
      <c r="E53" s="62"/>
      <c r="F53" s="63" t="s">
        <v>44</v>
      </c>
      <c r="G53" s="63"/>
      <c r="H53" s="63" t="s">
        <v>45</v>
      </c>
      <c r="I53" s="63"/>
      <c r="J53" s="63"/>
    </row>
    <row r="54" customFormat="false" ht="15.75" hidden="false" customHeight="false" outlineLevel="0" collapsed="false">
      <c r="B54" s="64" t="e">
        <f aca="false">VLOOKUP(F54,Tableau!I:J,2,0)</f>
        <v>#N/A</v>
      </c>
      <c r="C54" s="64"/>
      <c r="D54" s="64"/>
      <c r="E54" s="64"/>
      <c r="F54" s="65"/>
      <c r="G54" s="65"/>
      <c r="H54" s="65"/>
      <c r="I54" s="65"/>
      <c r="J54" s="65"/>
    </row>
    <row r="55" customFormat="false" ht="15" hidden="false" customHeight="false" outlineLevel="0" collapsed="false">
      <c r="B55" s="59"/>
      <c r="C55" s="60"/>
      <c r="D55" s="60"/>
      <c r="E55" s="60"/>
      <c r="F55" s="60"/>
      <c r="G55" s="60"/>
      <c r="H55" s="60"/>
      <c r="I55" s="60"/>
      <c r="J55" s="61"/>
    </row>
    <row r="56" customFormat="false" ht="24" hidden="false" customHeight="true" outlineLevel="0" collapsed="false">
      <c r="B56" s="55" t="s">
        <v>46</v>
      </c>
      <c r="C56" s="56"/>
      <c r="D56" s="56"/>
      <c r="E56" s="56"/>
      <c r="F56" s="66" t="s">
        <v>47</v>
      </c>
      <c r="G56" s="1"/>
      <c r="H56" s="1"/>
      <c r="I56" s="1"/>
      <c r="J56" s="67"/>
    </row>
    <row r="57" customFormat="false" ht="2.25" hidden="false" customHeight="true" outlineLevel="0" collapsed="false">
      <c r="B57" s="68"/>
      <c r="C57" s="69"/>
      <c r="D57" s="69"/>
      <c r="E57" s="69"/>
      <c r="F57" s="69"/>
      <c r="G57" s="69"/>
      <c r="H57" s="69"/>
      <c r="I57" s="69"/>
      <c r="J57" s="70"/>
    </row>
  </sheetData>
  <mergeCells count="31">
    <mergeCell ref="B2:J2"/>
    <mergeCell ref="B3:J3"/>
    <mergeCell ref="B4:J4"/>
    <mergeCell ref="B5:J5"/>
    <mergeCell ref="B6:J6"/>
    <mergeCell ref="F8:J8"/>
    <mergeCell ref="F10:I10"/>
    <mergeCell ref="B12:D12"/>
    <mergeCell ref="E12:F12"/>
    <mergeCell ref="H12:J12"/>
    <mergeCell ref="B15:E15"/>
    <mergeCell ref="B17:E17"/>
    <mergeCell ref="B19:E19"/>
    <mergeCell ref="B22:J22"/>
    <mergeCell ref="B24:J24"/>
    <mergeCell ref="B26:E26"/>
    <mergeCell ref="F26:G26"/>
    <mergeCell ref="B38:J38"/>
    <mergeCell ref="F40:G40"/>
    <mergeCell ref="F42:G42"/>
    <mergeCell ref="B44:E44"/>
    <mergeCell ref="F44:G44"/>
    <mergeCell ref="F46:G46"/>
    <mergeCell ref="F49:G49"/>
    <mergeCell ref="B51:J51"/>
    <mergeCell ref="B53:E53"/>
    <mergeCell ref="F53:G53"/>
    <mergeCell ref="H53:J53"/>
    <mergeCell ref="B54:E54"/>
    <mergeCell ref="F54:G54"/>
    <mergeCell ref="H54:J54"/>
  </mergeCells>
  <dataValidations count="4">
    <dataValidation allowBlank="true" operator="between" showDropDown="false" showErrorMessage="true" showInputMessage="true" sqref="B2:J2" type="list">
      <formula1>Tableau!$B$3:$B$35</formula1>
      <formula2>0</formula2>
    </dataValidation>
    <dataValidation allowBlank="true" operator="between" showDropDown="false" showErrorMessage="true" showInputMessage="true" sqref="H34" type="list">
      <formula1>Tableau!$K$3:$K$3</formula1>
      <formula2>0</formula2>
    </dataValidation>
    <dataValidation allowBlank="true" operator="between" showDropDown="false" showErrorMessage="true" showInputMessage="true" sqref="F25" type="list">
      <formula1>Tableau!$Y$3:$Y$10</formula1>
      <formula2>0</formula2>
    </dataValidation>
    <dataValidation allowBlank="true" operator="between" showDropDown="false" showErrorMessage="true" showInputMessage="true" sqref="F54:G54" type="list">
      <formula1>Tableau!$I$3:$I$100</formula1>
      <formula2>0</formula2>
    </dataValidation>
  </dataValidations>
  <hyperlinks>
    <hyperlink ref="F46" r:id="rId1" display="info@harmoniedelachine.com"/>
    <hyperlink ref="F56" r:id="rId2" display="comptesapayer@legroupemaurice.com"/>
  </hyperlinks>
  <printOptions headings="false" gridLines="false" gridLinesSet="true" horizontalCentered="false" verticalCentered="false"/>
  <pageMargins left="0.315277777777778" right="0.315277777777778" top="0.551388888888889" bottom="0.354166666666667" header="0.315277777777778" footer="0.511805555555555"/>
  <pageSetup paperSize="1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&amp;C&amp;"Arial Black,Regular"&amp;28Formulaire D'ouverture de compte fournisseur 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Y91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B41" activeCellId="0" sqref="B41"/>
    </sheetView>
  </sheetViews>
  <sheetFormatPr defaultRowHeight="17.25" zeroHeight="false" outlineLevelRow="0" outlineLevelCol="0"/>
  <cols>
    <col collapsed="false" customWidth="true" hidden="false" outlineLevel="0" max="1" min="1" style="0" width="2.99"/>
    <col collapsed="false" customWidth="true" hidden="false" outlineLevel="0" max="2" min="2" style="0" width="58.86"/>
    <col collapsed="false" customWidth="true" hidden="false" outlineLevel="0" max="3" min="3" style="0" width="57.57"/>
    <col collapsed="false" customWidth="true" hidden="false" outlineLevel="0" max="4" min="4" style="0" width="22.7"/>
    <col collapsed="false" customWidth="true" hidden="false" outlineLevel="0" max="5" min="5" style="0" width="20.86"/>
    <col collapsed="false" customWidth="true" hidden="false" outlineLevel="0" max="6" min="6" style="71" width="40.86"/>
    <col collapsed="false" customWidth="true" hidden="false" outlineLevel="0" max="7" min="7" style="0" width="10.85"/>
    <col collapsed="false" customWidth="true" hidden="false" outlineLevel="0" max="8" min="8" style="0" width="42.86"/>
    <col collapsed="false" customWidth="true" hidden="false" outlineLevel="0" max="9" min="9" style="6" width="42.86"/>
    <col collapsed="false" customWidth="true" hidden="false" outlineLevel="0" max="10" min="10" style="0" width="10.85"/>
    <col collapsed="false" customWidth="true" hidden="false" outlineLevel="0" max="12" min="11" style="0" width="10.67"/>
    <col collapsed="false" customWidth="true" hidden="false" outlineLevel="0" max="13" min="13" style="0" width="26"/>
    <col collapsed="false" customWidth="true" hidden="false" outlineLevel="0" max="14" min="14" style="0" width="10.67"/>
    <col collapsed="false" customWidth="true" hidden="false" outlineLevel="0" max="15" min="15" style="0" width="27.42"/>
    <col collapsed="false" customWidth="true" hidden="false" outlineLevel="0" max="18" min="16" style="0" width="10.67"/>
    <col collapsed="false" customWidth="true" hidden="false" outlineLevel="0" max="19" min="19" style="0" width="34.14"/>
    <col collapsed="false" customWidth="true" hidden="false" outlineLevel="0" max="20" min="20" style="0" width="10.67"/>
    <col collapsed="false" customWidth="true" hidden="false" outlineLevel="0" max="21" min="21" style="0" width="34.29"/>
    <col collapsed="false" customWidth="true" hidden="false" outlineLevel="0" max="22" min="22" style="0" width="10.67"/>
    <col collapsed="false" customWidth="true" hidden="true" outlineLevel="0" max="23" min="23" style="0" width="6.86"/>
    <col collapsed="false" customWidth="true" hidden="false" outlineLevel="0" max="24" min="24" style="0" width="51.42"/>
    <col collapsed="false" customWidth="true" hidden="false" outlineLevel="0" max="25" min="25" style="1" width="47.01"/>
    <col collapsed="false" customWidth="true" hidden="false" outlineLevel="0" max="1025" min="26" style="0" width="10.67"/>
  </cols>
  <sheetData>
    <row r="1" customFormat="false" ht="17.25" hidden="false" customHeight="true" outlineLevel="0" collapsed="false">
      <c r="B1" s="0" t="s">
        <v>48</v>
      </c>
      <c r="C1" s="0" t="s">
        <v>49</v>
      </c>
      <c r="D1" s="0" t="s">
        <v>50</v>
      </c>
      <c r="E1" s="0" t="s">
        <v>51</v>
      </c>
      <c r="F1" s="71" t="s">
        <v>52</v>
      </c>
      <c r="G1" s="0" t="s">
        <v>53</v>
      </c>
      <c r="J1" s="0" t="s">
        <v>54</v>
      </c>
    </row>
    <row r="3" customFormat="false" ht="17.25" hidden="false" customHeight="true" outlineLevel="0" collapsed="false">
      <c r="B3" s="72" t="s">
        <v>55</v>
      </c>
      <c r="C3" s="0" t="s">
        <v>56</v>
      </c>
      <c r="D3" s="0" t="s">
        <v>57</v>
      </c>
      <c r="E3" s="0" t="s">
        <v>58</v>
      </c>
      <c r="F3" s="73" t="s">
        <v>59</v>
      </c>
      <c r="G3" s="74" t="n">
        <v>8001</v>
      </c>
      <c r="H3" s="75" t="s">
        <v>60</v>
      </c>
      <c r="I3" s="76" t="str">
        <f aca="false">CONCATENATE(G3," - ",H3)</f>
        <v>8001 - Abonnements</v>
      </c>
      <c r="J3" s="77" t="s">
        <v>61</v>
      </c>
      <c r="W3" s="78"/>
      <c r="X3" s="75"/>
      <c r="Y3" s="72"/>
    </row>
    <row r="4" customFormat="false" ht="17.25" hidden="false" customHeight="true" outlineLevel="0" collapsed="false">
      <c r="B4" s="72" t="s">
        <v>62</v>
      </c>
      <c r="C4" s="0" t="s">
        <v>63</v>
      </c>
      <c r="D4" s="0" t="s">
        <v>64</v>
      </c>
      <c r="E4" s="0" t="s">
        <v>65</v>
      </c>
      <c r="F4" s="73" t="s">
        <v>66</v>
      </c>
      <c r="G4" s="79" t="n">
        <f aca="false">G3+1</f>
        <v>8002</v>
      </c>
      <c r="H4" s="75" t="s">
        <v>67</v>
      </c>
      <c r="I4" s="76" t="str">
        <f aca="false">CONCATENATE(G4," - ",H4)</f>
        <v>8002 - Assurance et immatriculation autobus</v>
      </c>
      <c r="J4" s="77" t="s">
        <v>68</v>
      </c>
      <c r="W4" s="78"/>
      <c r="X4" s="75"/>
    </row>
    <row r="5" customFormat="false" ht="17.25" hidden="false" customHeight="true" outlineLevel="0" collapsed="false">
      <c r="B5" s="72" t="s">
        <v>69</v>
      </c>
      <c r="C5" s="0" t="s">
        <v>70</v>
      </c>
      <c r="D5" s="0" t="s">
        <v>71</v>
      </c>
      <c r="E5" s="0" t="s">
        <v>72</v>
      </c>
      <c r="F5" s="73" t="s">
        <v>73</v>
      </c>
      <c r="G5" s="79" t="n">
        <f aca="false">G4+1</f>
        <v>8003</v>
      </c>
      <c r="H5" s="75" t="s">
        <v>74</v>
      </c>
      <c r="I5" s="76" t="str">
        <f aca="false">CONCATENATE(G5," - ",H5)</f>
        <v>8003 - Câblodistribution</v>
      </c>
      <c r="J5" s="77" t="s">
        <v>75</v>
      </c>
      <c r="W5" s="78"/>
      <c r="X5" s="75"/>
    </row>
    <row r="6" customFormat="false" ht="17.25" hidden="false" customHeight="true" outlineLevel="0" collapsed="false">
      <c r="B6" s="72" t="s">
        <v>76</v>
      </c>
      <c r="C6" s="0" t="s">
        <v>77</v>
      </c>
      <c r="D6" s="0" t="s">
        <v>78</v>
      </c>
      <c r="E6" s="0" t="s">
        <v>79</v>
      </c>
      <c r="F6" s="73" t="s">
        <v>80</v>
      </c>
      <c r="G6" s="79" t="n">
        <f aca="false">G5+1</f>
        <v>8004</v>
      </c>
      <c r="H6" s="75" t="s">
        <v>81</v>
      </c>
      <c r="I6" s="76" t="str">
        <f aca="false">CONCATENATE(G6," - ",H6)</f>
        <v>8004 - Cotisations</v>
      </c>
      <c r="J6" s="77" t="s">
        <v>82</v>
      </c>
      <c r="K6" s="80"/>
      <c r="L6" s="81"/>
      <c r="W6" s="82"/>
      <c r="X6" s="75"/>
    </row>
    <row r="7" customFormat="false" ht="17.25" hidden="false" customHeight="true" outlineLevel="0" collapsed="false">
      <c r="B7" s="72" t="s">
        <v>83</v>
      </c>
      <c r="C7" s="0" t="s">
        <v>84</v>
      </c>
      <c r="D7" s="0" t="s">
        <v>85</v>
      </c>
      <c r="E7" s="0" t="s">
        <v>86</v>
      </c>
      <c r="F7" s="73" t="s">
        <v>87</v>
      </c>
      <c r="G7" s="79" t="n">
        <f aca="false">G6+1</f>
        <v>8005</v>
      </c>
      <c r="H7" s="75" t="s">
        <v>88</v>
      </c>
      <c r="I7" s="76" t="str">
        <f aca="false">CONCATENATE(G7," - ",H7)</f>
        <v>8005 - Essence et entretien autobus</v>
      </c>
      <c r="J7" s="77" t="s">
        <v>89</v>
      </c>
      <c r="K7" s="80"/>
      <c r="L7" s="81"/>
      <c r="W7" s="82"/>
      <c r="X7" s="75"/>
    </row>
    <row r="8" customFormat="false" ht="17.25" hidden="false" customHeight="true" outlineLevel="0" collapsed="false">
      <c r="B8" s="72" t="s">
        <v>90</v>
      </c>
      <c r="C8" s="0" t="s">
        <v>91</v>
      </c>
      <c r="D8" s="0" t="s">
        <v>92</v>
      </c>
      <c r="E8" s="0" t="s">
        <v>93</v>
      </c>
      <c r="F8" s="73" t="s">
        <v>94</v>
      </c>
      <c r="G8" s="79" t="n">
        <f aca="false">G7+1</f>
        <v>8006</v>
      </c>
      <c r="H8" s="75" t="s">
        <v>95</v>
      </c>
      <c r="I8" s="76" t="str">
        <f aca="false">CONCATENATE(G8," - ",H8)</f>
        <v>8006 - Formation</v>
      </c>
      <c r="J8" s="77" t="s">
        <v>96</v>
      </c>
      <c r="W8" s="82"/>
      <c r="X8" s="75"/>
    </row>
    <row r="9" customFormat="false" ht="17.25" hidden="false" customHeight="true" outlineLevel="0" collapsed="false">
      <c r="B9" s="72" t="s">
        <v>97</v>
      </c>
      <c r="C9" s="0" t="s">
        <v>98</v>
      </c>
      <c r="D9" s="0" t="s">
        <v>99</v>
      </c>
      <c r="E9" s="0" t="s">
        <v>100</v>
      </c>
      <c r="F9" s="73" t="s">
        <v>101</v>
      </c>
      <c r="G9" s="79" t="n">
        <f aca="false">G8+1</f>
        <v>8007</v>
      </c>
      <c r="H9" s="75" t="s">
        <v>102</v>
      </c>
      <c r="I9" s="76" t="str">
        <f aca="false">CONCATENATE(G9," - ",H9)</f>
        <v>8007 - Frais d'embauche</v>
      </c>
      <c r="J9" s="77" t="s">
        <v>103</v>
      </c>
      <c r="W9" s="82"/>
      <c r="X9" s="75"/>
    </row>
    <row r="10" customFormat="false" ht="17.25" hidden="false" customHeight="true" outlineLevel="0" collapsed="false">
      <c r="B10" s="72" t="s">
        <v>104</v>
      </c>
      <c r="C10" s="0" t="s">
        <v>105</v>
      </c>
      <c r="D10" s="0" t="s">
        <v>106</v>
      </c>
      <c r="E10" s="0" t="s">
        <v>107</v>
      </c>
      <c r="F10" s="73" t="s">
        <v>108</v>
      </c>
      <c r="G10" s="79" t="n">
        <f aca="false">G9+1</f>
        <v>8008</v>
      </c>
      <c r="H10" s="75" t="s">
        <v>109</v>
      </c>
      <c r="I10" s="76" t="str">
        <f aca="false">CONCATENATE(G10," - ",H10)</f>
        <v>8008 - Promotions internes</v>
      </c>
      <c r="J10" s="77" t="s">
        <v>110</v>
      </c>
      <c r="W10" s="82"/>
      <c r="X10" s="75"/>
    </row>
    <row r="11" customFormat="false" ht="17.25" hidden="false" customHeight="true" outlineLevel="0" collapsed="false">
      <c r="B11" s="72" t="s">
        <v>111</v>
      </c>
      <c r="C11" s="0" t="s">
        <v>112</v>
      </c>
      <c r="D11" s="0" t="s">
        <v>113</v>
      </c>
      <c r="E11" s="0" t="s">
        <v>114</v>
      </c>
      <c r="F11" s="73" t="s">
        <v>115</v>
      </c>
      <c r="G11" s="79" t="n">
        <f aca="false">G10+1</f>
        <v>8009</v>
      </c>
      <c r="H11" s="75" t="s">
        <v>116</v>
      </c>
      <c r="I11" s="76" t="str">
        <f aca="false">CONCATENATE(G11," - ",H11)</f>
        <v>8009 - Publicité à refacturer</v>
      </c>
      <c r="J11" s="77" t="s">
        <v>117</v>
      </c>
      <c r="W11" s="82"/>
      <c r="X11" s="75"/>
    </row>
    <row r="12" customFormat="false" ht="17.25" hidden="false" customHeight="true" outlineLevel="0" collapsed="false">
      <c r="B12" s="72" t="s">
        <v>118</v>
      </c>
      <c r="C12" s="0" t="s">
        <v>119</v>
      </c>
      <c r="D12" s="0" t="s">
        <v>120</v>
      </c>
      <c r="E12" s="0" t="s">
        <v>121</v>
      </c>
      <c r="F12" s="73" t="s">
        <v>122</v>
      </c>
      <c r="G12" s="79" t="n">
        <v>8010</v>
      </c>
      <c r="H12" s="75" t="s">
        <v>123</v>
      </c>
      <c r="I12" s="76" t="str">
        <f aca="false">CONCATENATE(G12," - ",H12)</f>
        <v>8010 - Location d'espace de stationnement</v>
      </c>
      <c r="J12" s="77" t="s">
        <v>124</v>
      </c>
      <c r="W12" s="82"/>
      <c r="X12" s="75"/>
    </row>
    <row r="13" customFormat="false" ht="17.25" hidden="false" customHeight="true" outlineLevel="0" collapsed="false">
      <c r="B13" s="72" t="s">
        <v>125</v>
      </c>
      <c r="C13" s="0" t="s">
        <v>126</v>
      </c>
      <c r="D13" s="0" t="s">
        <v>127</v>
      </c>
      <c r="E13" s="0" t="s">
        <v>128</v>
      </c>
      <c r="F13" s="73" t="s">
        <v>129</v>
      </c>
      <c r="G13" s="79" t="n">
        <v>8011</v>
      </c>
      <c r="H13" s="75" t="s">
        <v>130</v>
      </c>
      <c r="I13" s="76" t="str">
        <f aca="false">CONCATENATE(G13," - ",H13)</f>
        <v>8011 - Frais de représentation</v>
      </c>
      <c r="J13" s="77" t="s">
        <v>131</v>
      </c>
      <c r="W13" s="78"/>
      <c r="X13" s="75"/>
    </row>
    <row r="14" customFormat="false" ht="17.25" hidden="false" customHeight="true" outlineLevel="0" collapsed="false">
      <c r="B14" s="72" t="s">
        <v>132</v>
      </c>
      <c r="C14" s="0" t="s">
        <v>133</v>
      </c>
      <c r="D14" s="0" t="s">
        <v>134</v>
      </c>
      <c r="E14" s="0" t="s">
        <v>135</v>
      </c>
      <c r="F14" s="73" t="s">
        <v>136</v>
      </c>
      <c r="G14" s="79" t="n">
        <v>8012</v>
      </c>
      <c r="H14" s="75" t="s">
        <v>137</v>
      </c>
      <c r="I14" s="76" t="str">
        <f aca="false">CONCATENATE(G14," - ",H14)</f>
        <v>8012 - Remorquage</v>
      </c>
      <c r="J14" s="77" t="s">
        <v>138</v>
      </c>
      <c r="W14" s="78"/>
      <c r="X14" s="75"/>
    </row>
    <row r="15" customFormat="false" ht="17.25" hidden="false" customHeight="true" outlineLevel="0" collapsed="false">
      <c r="B15" s="72" t="s">
        <v>139</v>
      </c>
      <c r="C15" s="0" t="s">
        <v>140</v>
      </c>
      <c r="D15" s="0" t="s">
        <v>141</v>
      </c>
      <c r="E15" s="0" t="s">
        <v>142</v>
      </c>
      <c r="F15" s="73" t="s">
        <v>143</v>
      </c>
      <c r="G15" s="74" t="n">
        <v>8101</v>
      </c>
      <c r="H15" s="75" t="s">
        <v>144</v>
      </c>
      <c r="I15" s="76" t="str">
        <f aca="false">CONCATENATE(G15," - ",H15)</f>
        <v>8101 - Agences personnel - soins</v>
      </c>
      <c r="J15" s="77" t="s">
        <v>145</v>
      </c>
      <c r="W15" s="78"/>
      <c r="X15" s="75"/>
    </row>
    <row r="16" customFormat="false" ht="17.25" hidden="false" customHeight="true" outlineLevel="0" collapsed="false">
      <c r="B16" s="72" t="s">
        <v>146</v>
      </c>
      <c r="C16" s="0" t="s">
        <v>147</v>
      </c>
      <c r="D16" s="0" t="s">
        <v>148</v>
      </c>
      <c r="E16" s="0" t="s">
        <v>149</v>
      </c>
      <c r="F16" s="73" t="s">
        <v>150</v>
      </c>
      <c r="G16" s="74" t="n">
        <f aca="false">G15+1</f>
        <v>8102</v>
      </c>
      <c r="H16" s="75" t="s">
        <v>151</v>
      </c>
      <c r="I16" s="76" t="str">
        <f aca="false">CONCATENATE(G16," - ",H16)</f>
        <v>8102 - Fourniture - soins</v>
      </c>
      <c r="J16" s="77" t="s">
        <v>152</v>
      </c>
      <c r="W16" s="78"/>
      <c r="X16" s="75"/>
    </row>
    <row r="17" customFormat="false" ht="17.25" hidden="false" customHeight="true" outlineLevel="0" collapsed="false">
      <c r="B17" s="72" t="s">
        <v>153</v>
      </c>
      <c r="C17" s="0" t="s">
        <v>154</v>
      </c>
      <c r="D17" s="0" t="s">
        <v>155</v>
      </c>
      <c r="E17" s="0" t="s">
        <v>156</v>
      </c>
      <c r="F17" s="73" t="s">
        <v>157</v>
      </c>
      <c r="G17" s="74" t="n">
        <f aca="false">G16+1</f>
        <v>8103</v>
      </c>
      <c r="H17" s="75" t="s">
        <v>158</v>
      </c>
      <c r="I17" s="76" t="str">
        <f aca="false">CONCATENATE(G17," - ",H17)</f>
        <v>8103 - Honoraires de médecin</v>
      </c>
      <c r="J17" s="77" t="s">
        <v>159</v>
      </c>
      <c r="W17" s="78"/>
      <c r="X17" s="75"/>
    </row>
    <row r="18" customFormat="false" ht="17.25" hidden="false" customHeight="true" outlineLevel="0" collapsed="false">
      <c r="B18" s="72" t="s">
        <v>160</v>
      </c>
      <c r="C18" s="0" t="s">
        <v>161</v>
      </c>
      <c r="D18" s="0" t="s">
        <v>162</v>
      </c>
      <c r="E18" s="0" t="s">
        <v>163</v>
      </c>
      <c r="F18" s="73" t="s">
        <v>164</v>
      </c>
      <c r="G18" s="74" t="n">
        <f aca="false">G17+1</f>
        <v>8104</v>
      </c>
      <c r="H18" s="75" t="s">
        <v>165</v>
      </c>
      <c r="I18" s="76" t="str">
        <f aca="false">CONCATENATE(G18," - ",H18)</f>
        <v>8104 - Literie</v>
      </c>
      <c r="J18" s="77" t="s">
        <v>166</v>
      </c>
      <c r="V18" s="83"/>
      <c r="W18" s="78"/>
      <c r="X18" s="75"/>
    </row>
    <row r="19" customFormat="false" ht="17.25" hidden="false" customHeight="true" outlineLevel="0" collapsed="false">
      <c r="B19" s="72" t="s">
        <v>167</v>
      </c>
      <c r="C19" s="0" t="s">
        <v>168</v>
      </c>
      <c r="D19" s="0" t="s">
        <v>169</v>
      </c>
      <c r="E19" s="0" t="s">
        <v>170</v>
      </c>
      <c r="F19" s="73" t="s">
        <v>171</v>
      </c>
      <c r="G19" s="79" t="n">
        <v>8201</v>
      </c>
      <c r="H19" s="75" t="s">
        <v>172</v>
      </c>
      <c r="I19" s="76" t="str">
        <f aca="false">CONCATENATE(G19," - ",H19)</f>
        <v>8201 - Agences personnel - cuisine</v>
      </c>
      <c r="J19" s="77" t="s">
        <v>173</v>
      </c>
      <c r="W19" s="78"/>
      <c r="X19" s="75"/>
    </row>
    <row r="20" customFormat="false" ht="17.25" hidden="false" customHeight="true" outlineLevel="0" collapsed="false">
      <c r="B20" s="72" t="s">
        <v>174</v>
      </c>
      <c r="C20" s="0" t="s">
        <v>175</v>
      </c>
      <c r="D20" s="0" t="s">
        <v>176</v>
      </c>
      <c r="E20" s="0" t="s">
        <v>177</v>
      </c>
      <c r="F20" s="73" t="s">
        <v>178</v>
      </c>
      <c r="G20" s="79" t="n">
        <f aca="false">G19+1</f>
        <v>8202</v>
      </c>
      <c r="H20" s="75" t="s">
        <v>179</v>
      </c>
      <c r="I20" s="76" t="str">
        <f aca="false">CONCATENATE(G20," - ",H20)</f>
        <v>8202 - Entretien et réparation - cuisine</v>
      </c>
      <c r="J20" s="77" t="s">
        <v>180</v>
      </c>
      <c r="W20" s="78"/>
      <c r="X20" s="75"/>
    </row>
    <row r="21" customFormat="false" ht="17.25" hidden="false" customHeight="true" outlineLevel="0" collapsed="false">
      <c r="B21" s="72" t="s">
        <v>181</v>
      </c>
      <c r="C21" s="0" t="s">
        <v>182</v>
      </c>
      <c r="D21" s="0" t="s">
        <v>183</v>
      </c>
      <c r="E21" s="0" t="s">
        <v>184</v>
      </c>
      <c r="F21" s="73" t="s">
        <v>185</v>
      </c>
      <c r="G21" s="79" t="n">
        <f aca="false">G20+1</f>
        <v>8203</v>
      </c>
      <c r="H21" s="75" t="s">
        <v>186</v>
      </c>
      <c r="I21" s="76" t="str">
        <f aca="false">CONCATENATE(G21," - ",H21)</f>
        <v>8203 - Entretien et réparation dépanneur</v>
      </c>
      <c r="J21" s="77" t="s">
        <v>187</v>
      </c>
      <c r="W21" s="78"/>
      <c r="X21" s="75"/>
    </row>
    <row r="22" customFormat="false" ht="17.25" hidden="false" customHeight="true" outlineLevel="0" collapsed="false">
      <c r="B22" s="72" t="s">
        <v>188</v>
      </c>
      <c r="C22" s="0" t="s">
        <v>189</v>
      </c>
      <c r="D22" s="0" t="s">
        <v>190</v>
      </c>
      <c r="E22" s="0" t="s">
        <v>191</v>
      </c>
      <c r="F22" s="73" t="s">
        <v>192</v>
      </c>
      <c r="G22" s="79" t="n">
        <f aca="false">G21+1</f>
        <v>8204</v>
      </c>
      <c r="H22" s="75" t="s">
        <v>193</v>
      </c>
      <c r="I22" s="76" t="str">
        <f aca="false">CONCATENATE(G22," - ",H22)</f>
        <v>8204 - Fourniture - cuisine</v>
      </c>
      <c r="J22" s="77" t="s">
        <v>194</v>
      </c>
      <c r="W22" s="78"/>
      <c r="X22" s="75"/>
    </row>
    <row r="23" customFormat="false" ht="17.25" hidden="false" customHeight="true" outlineLevel="0" collapsed="false">
      <c r="B23" s="72" t="s">
        <v>195</v>
      </c>
      <c r="C23" s="0" t="s">
        <v>196</v>
      </c>
      <c r="D23" s="0" t="s">
        <v>197</v>
      </c>
      <c r="E23" s="0" t="s">
        <v>198</v>
      </c>
      <c r="F23" s="73" t="s">
        <v>199</v>
      </c>
      <c r="G23" s="79" t="n">
        <f aca="false">G22+1</f>
        <v>8205</v>
      </c>
      <c r="H23" s="75" t="s">
        <v>200</v>
      </c>
      <c r="I23" s="76" t="str">
        <f aca="false">CONCATENATE(G23," - ",H23)</f>
        <v>8205 - Marchandises dépanneur</v>
      </c>
      <c r="J23" s="77" t="s">
        <v>201</v>
      </c>
      <c r="W23" s="78"/>
      <c r="X23" s="75"/>
    </row>
    <row r="24" customFormat="false" ht="17.25" hidden="false" customHeight="true" outlineLevel="0" collapsed="false">
      <c r="B24" s="72" t="s">
        <v>202</v>
      </c>
      <c r="C24" s="0" t="s">
        <v>203</v>
      </c>
      <c r="D24" s="0" t="s">
        <v>204</v>
      </c>
      <c r="E24" s="0" t="s">
        <v>205</v>
      </c>
      <c r="F24" s="73" t="s">
        <v>206</v>
      </c>
      <c r="G24" s="79" t="n">
        <f aca="false">G23+1</f>
        <v>8206</v>
      </c>
      <c r="H24" s="75" t="s">
        <v>207</v>
      </c>
      <c r="I24" s="76" t="str">
        <f aca="false">CONCATENATE(G24," - ",H24)</f>
        <v>8206 - Nourriture</v>
      </c>
      <c r="J24" s="77" t="s">
        <v>208</v>
      </c>
      <c r="W24" s="78"/>
      <c r="X24" s="75"/>
    </row>
    <row r="25" customFormat="false" ht="17.25" hidden="false" customHeight="true" outlineLevel="0" collapsed="false">
      <c r="B25" s="72" t="s">
        <v>209</v>
      </c>
      <c r="C25" s="0" t="s">
        <v>210</v>
      </c>
      <c r="D25" s="0" t="s">
        <v>211</v>
      </c>
      <c r="E25" s="0" t="s">
        <v>212</v>
      </c>
      <c r="F25" s="73" t="s">
        <v>213</v>
      </c>
      <c r="G25" s="79" t="n">
        <f aca="false">G24+1</f>
        <v>8207</v>
      </c>
      <c r="H25" s="75" t="s">
        <v>214</v>
      </c>
      <c r="I25" s="76" t="str">
        <f aca="false">CONCATENATE(G25," - ",H25)</f>
        <v>8207 - Uniforme - cuisine</v>
      </c>
      <c r="J25" s="77" t="s">
        <v>194</v>
      </c>
      <c r="W25" s="78"/>
      <c r="X25" s="75"/>
    </row>
    <row r="26" customFormat="false" ht="17.25" hidden="false" customHeight="true" outlineLevel="0" collapsed="false">
      <c r="B26" s="72" t="s">
        <v>215</v>
      </c>
      <c r="C26" s="0" t="s">
        <v>216</v>
      </c>
      <c r="D26" s="0" t="s">
        <v>217</v>
      </c>
      <c r="E26" s="0" t="s">
        <v>218</v>
      </c>
      <c r="F26" s="73" t="s">
        <v>219</v>
      </c>
      <c r="G26" s="79" t="n">
        <v>8208</v>
      </c>
      <c r="H26" s="75" t="s">
        <v>220</v>
      </c>
      <c r="I26" s="76" t="str">
        <f aca="false">CONCATENATE(G26," - ",H26)</f>
        <v>8208 - Buanderie pour nappes</v>
      </c>
      <c r="J26" s="77" t="s">
        <v>194</v>
      </c>
      <c r="W26" s="78"/>
      <c r="X26" s="75"/>
    </row>
    <row r="27" customFormat="false" ht="17.25" hidden="false" customHeight="true" outlineLevel="0" collapsed="false">
      <c r="B27" s="72" t="s">
        <v>0</v>
      </c>
      <c r="C27" s="0" t="s">
        <v>221</v>
      </c>
      <c r="D27" s="0" t="s">
        <v>222</v>
      </c>
      <c r="E27" s="0" t="s">
        <v>223</v>
      </c>
      <c r="F27" s="73" t="s">
        <v>224</v>
      </c>
      <c r="G27" s="79" t="n">
        <v>8209</v>
      </c>
      <c r="H27" s="75" t="s">
        <v>225</v>
      </c>
      <c r="I27" s="76" t="str">
        <f aca="false">CONCATENATE(G27," - ",H27)</f>
        <v>8209 - Location vaisselle/tables/chaises</v>
      </c>
      <c r="J27" s="77" t="s">
        <v>194</v>
      </c>
      <c r="W27" s="78"/>
      <c r="X27" s="75"/>
    </row>
    <row r="28" customFormat="false" ht="17.25" hidden="false" customHeight="true" outlineLevel="0" collapsed="false">
      <c r="B28" s="72" t="s">
        <v>226</v>
      </c>
      <c r="C28" s="0" t="s">
        <v>227</v>
      </c>
      <c r="D28" s="0" t="s">
        <v>228</v>
      </c>
      <c r="E28" s="0" t="s">
        <v>229</v>
      </c>
      <c r="F28" s="73" t="s">
        <v>230</v>
      </c>
      <c r="G28" s="74" t="n">
        <v>8301</v>
      </c>
      <c r="H28" s="75" t="s">
        <v>231</v>
      </c>
      <c r="I28" s="76" t="str">
        <f aca="false">CONCATENATE(G28," - ",H28)</f>
        <v>8301 - Agence de référencement</v>
      </c>
      <c r="J28" s="77" t="s">
        <v>232</v>
      </c>
      <c r="W28" s="78"/>
      <c r="X28" s="75"/>
    </row>
    <row r="29" customFormat="false" ht="17.25" hidden="false" customHeight="true" outlineLevel="0" collapsed="false">
      <c r="B29" s="72" t="s">
        <v>233</v>
      </c>
      <c r="C29" s="0" t="s">
        <v>234</v>
      </c>
      <c r="D29" s="0" t="s">
        <v>235</v>
      </c>
      <c r="E29" s="0" t="s">
        <v>236</v>
      </c>
      <c r="F29" s="73" t="s">
        <v>237</v>
      </c>
      <c r="G29" s="74" t="n">
        <v>8401</v>
      </c>
      <c r="H29" s="75" t="s">
        <v>238</v>
      </c>
      <c r="I29" s="76" t="str">
        <f aca="false">CONCATENATE(G29," - ",H29)</f>
        <v>8401 - Agence personnel - conciergerie</v>
      </c>
      <c r="J29" s="77" t="s">
        <v>239</v>
      </c>
      <c r="W29" s="78"/>
      <c r="X29" s="75"/>
    </row>
    <row r="30" customFormat="false" ht="17.25" hidden="false" customHeight="true" outlineLevel="0" collapsed="false">
      <c r="B30" s="72" t="s">
        <v>240</v>
      </c>
      <c r="C30" s="0" t="s">
        <v>241</v>
      </c>
      <c r="D30" s="0" t="s">
        <v>242</v>
      </c>
      <c r="E30" s="0" t="s">
        <v>243</v>
      </c>
      <c r="F30" s="73" t="s">
        <v>244</v>
      </c>
      <c r="G30" s="74" t="n">
        <f aca="false">G29+1</f>
        <v>8402</v>
      </c>
      <c r="H30" s="75" t="s">
        <v>245</v>
      </c>
      <c r="I30" s="76" t="str">
        <f aca="false">CONCATENATE(G30," - ",H30)</f>
        <v>8402 - Agence personnel - entretien ménager</v>
      </c>
      <c r="J30" s="77" t="s">
        <v>246</v>
      </c>
      <c r="W30" s="78"/>
      <c r="X30" s="75"/>
    </row>
    <row r="31" customFormat="false" ht="17.25" hidden="false" customHeight="true" outlineLevel="0" collapsed="false">
      <c r="B31" s="72" t="s">
        <v>247</v>
      </c>
      <c r="C31" s="0" t="s">
        <v>248</v>
      </c>
      <c r="D31" s="0" t="s">
        <v>249</v>
      </c>
      <c r="E31" s="0" t="s">
        <v>250</v>
      </c>
      <c r="F31" s="73" t="s">
        <v>251</v>
      </c>
      <c r="G31" s="74" t="n">
        <f aca="false">G30+1</f>
        <v>8403</v>
      </c>
      <c r="H31" s="75" t="s">
        <v>252</v>
      </c>
      <c r="I31" s="76" t="str">
        <f aca="false">CONCATENATE(G31," - ",H31)</f>
        <v>8403 - Ascenseur</v>
      </c>
      <c r="J31" s="77" t="s">
        <v>253</v>
      </c>
      <c r="W31" s="78"/>
      <c r="X31" s="75"/>
    </row>
    <row r="32" customFormat="false" ht="17.25" hidden="false" customHeight="true" outlineLevel="0" collapsed="false">
      <c r="B32" s="72" t="s">
        <v>254</v>
      </c>
      <c r="C32" s="0" t="s">
        <v>255</v>
      </c>
      <c r="D32" s="0" t="s">
        <v>256</v>
      </c>
      <c r="E32" s="0" t="s">
        <v>257</v>
      </c>
      <c r="F32" s="73" t="s">
        <v>258</v>
      </c>
      <c r="G32" s="79" t="n">
        <f aca="false">G31+1</f>
        <v>8404</v>
      </c>
      <c r="H32" s="75" t="s">
        <v>259</v>
      </c>
      <c r="I32" s="76" t="str">
        <f aca="false">CONCATENATE(G32," - ",H32)</f>
        <v>8404 - Autres - Entretien et réparation bâtiment</v>
      </c>
      <c r="J32" s="77" t="s">
        <v>138</v>
      </c>
      <c r="W32" s="78"/>
      <c r="X32" s="75"/>
    </row>
    <row r="33" customFormat="false" ht="17.25" hidden="false" customHeight="true" outlineLevel="0" collapsed="false">
      <c r="B33" s="72" t="s">
        <v>260</v>
      </c>
      <c r="C33" s="0" t="s">
        <v>261</v>
      </c>
      <c r="D33" s="0" t="s">
        <v>262</v>
      </c>
      <c r="E33" s="0" t="s">
        <v>263</v>
      </c>
      <c r="F33" s="73" t="s">
        <v>264</v>
      </c>
      <c r="G33" s="79" t="n">
        <f aca="false">G32+1</f>
        <v>8405</v>
      </c>
      <c r="H33" s="75" t="s">
        <v>265</v>
      </c>
      <c r="I33" s="76" t="str">
        <f aca="false">CONCATENATE(G33," - ",H33)</f>
        <v>8405 - Autres - Entretien et réparation équipement</v>
      </c>
      <c r="J33" s="77" t="s">
        <v>266</v>
      </c>
      <c r="W33" s="78"/>
      <c r="X33" s="75"/>
    </row>
    <row r="34" customFormat="false" ht="17.25" hidden="false" customHeight="true" outlineLevel="0" collapsed="false">
      <c r="B34" s="72" t="s">
        <v>267</v>
      </c>
      <c r="C34" s="0" t="s">
        <v>261</v>
      </c>
      <c r="D34" s="0" t="s">
        <v>262</v>
      </c>
      <c r="E34" s="0" t="s">
        <v>263</v>
      </c>
      <c r="F34" s="73" t="s">
        <v>264</v>
      </c>
      <c r="G34" s="79" t="n">
        <f aca="false">G33+1</f>
        <v>8406</v>
      </c>
      <c r="H34" s="75" t="s">
        <v>268</v>
      </c>
      <c r="I34" s="76" t="str">
        <f aca="false">CONCATENATE(G34," - ",H34)</f>
        <v>8406 - Climatisation  / Chauffage</v>
      </c>
      <c r="J34" s="77" t="s">
        <v>266</v>
      </c>
      <c r="W34" s="78"/>
      <c r="X34" s="75"/>
    </row>
    <row r="35" customFormat="false" ht="17.25" hidden="false" customHeight="true" outlineLevel="0" collapsed="false">
      <c r="B35" s="72" t="s">
        <v>269</v>
      </c>
      <c r="C35" s="0" t="s">
        <v>261</v>
      </c>
      <c r="D35" s="0" t="s">
        <v>270</v>
      </c>
      <c r="E35" s="0" t="s">
        <v>263</v>
      </c>
      <c r="F35" s="73" t="s">
        <v>271</v>
      </c>
      <c r="G35" s="79" t="n">
        <f aca="false">G34+1</f>
        <v>8407</v>
      </c>
      <c r="H35" s="75" t="s">
        <v>272</v>
      </c>
      <c r="I35" s="76" t="str">
        <f aca="false">CONCATENATE(G35," - ",H35)</f>
        <v>8407 - Déchets</v>
      </c>
      <c r="J35" s="77" t="s">
        <v>273</v>
      </c>
      <c r="W35" s="78"/>
      <c r="X35" s="75"/>
    </row>
    <row r="36" customFormat="false" ht="17.25" hidden="false" customHeight="true" outlineLevel="0" collapsed="false">
      <c r="F36" s="84"/>
      <c r="G36" s="79" t="n">
        <f aca="false">G35+1</f>
        <v>8408</v>
      </c>
      <c r="H36" s="75" t="s">
        <v>274</v>
      </c>
      <c r="I36" s="76" t="str">
        <f aca="false">CONCATENATE(G36," - ",H36)</f>
        <v>8408 - Déneigement</v>
      </c>
      <c r="J36" s="77" t="s">
        <v>275</v>
      </c>
      <c r="W36" s="78"/>
      <c r="X36" s="75"/>
    </row>
    <row r="37" customFormat="false" ht="17.25" hidden="false" customHeight="true" outlineLevel="0" collapsed="false">
      <c r="F37" s="84"/>
      <c r="G37" s="79" t="n">
        <f aca="false">G36+1</f>
        <v>8409</v>
      </c>
      <c r="H37" s="75" t="s">
        <v>276</v>
      </c>
      <c r="I37" s="76" t="str">
        <f aca="false">CONCATENATE(G37," - ",H37)</f>
        <v>8409 - Électricien</v>
      </c>
      <c r="J37" s="77" t="s">
        <v>138</v>
      </c>
      <c r="W37" s="78"/>
      <c r="X37" s="75"/>
    </row>
    <row r="38" customFormat="false" ht="17.25" hidden="false" customHeight="true" outlineLevel="0" collapsed="false">
      <c r="F38" s="84"/>
      <c r="G38" s="79" t="n">
        <f aca="false">G37+1</f>
        <v>8410</v>
      </c>
      <c r="H38" s="75" t="s">
        <v>277</v>
      </c>
      <c r="I38" s="76" t="str">
        <f aca="false">CONCATENATE(G38," - ",H38)</f>
        <v>8410 - Électro ménagers - remplacement </v>
      </c>
      <c r="J38" s="77" t="s">
        <v>266</v>
      </c>
      <c r="W38" s="78"/>
      <c r="X38" s="75"/>
    </row>
    <row r="39" customFormat="false" ht="17.25" hidden="false" customHeight="true" outlineLevel="0" collapsed="false">
      <c r="F39" s="84"/>
      <c r="G39" s="79" t="n">
        <f aca="false">G38+1</f>
        <v>8411</v>
      </c>
      <c r="H39" s="75" t="s">
        <v>278</v>
      </c>
      <c r="I39" s="76" t="str">
        <f aca="false">CONCATENATE(G39," - ",H39)</f>
        <v>8411 - Électro ménagers - réparation</v>
      </c>
      <c r="J39" s="77" t="s">
        <v>266</v>
      </c>
      <c r="W39" s="78"/>
      <c r="X39" s="75"/>
    </row>
    <row r="40" customFormat="false" ht="17.25" hidden="false" customHeight="true" outlineLevel="0" collapsed="false">
      <c r="F40" s="84"/>
      <c r="G40" s="79" t="n">
        <f aca="false">G39+1</f>
        <v>8412</v>
      </c>
      <c r="H40" s="75" t="s">
        <v>279</v>
      </c>
      <c r="I40" s="76" t="str">
        <f aca="false">CONCATENATE(G40," - ",H40)</f>
        <v>8412 - Extermination</v>
      </c>
      <c r="J40" s="77" t="s">
        <v>280</v>
      </c>
      <c r="W40" s="78"/>
      <c r="X40" s="75"/>
    </row>
    <row r="41" customFormat="false" ht="17.25" hidden="false" customHeight="true" outlineLevel="0" collapsed="false">
      <c r="F41" s="84"/>
      <c r="G41" s="79" t="n">
        <f aca="false">G40+1</f>
        <v>8413</v>
      </c>
      <c r="H41" s="75" t="s">
        <v>281</v>
      </c>
      <c r="I41" s="76" t="str">
        <f aca="false">CONCATENATE(G41," - ",H41)</f>
        <v>8413 - Fleurs et plantes intérieures</v>
      </c>
      <c r="J41" s="77" t="s">
        <v>282</v>
      </c>
      <c r="W41" s="78"/>
      <c r="X41" s="75"/>
    </row>
    <row r="42" customFormat="false" ht="17.25" hidden="false" customHeight="true" outlineLevel="0" collapsed="false">
      <c r="F42" s="84"/>
      <c r="G42" s="79" t="n">
        <f aca="false">G41+1</f>
        <v>8414</v>
      </c>
      <c r="H42" s="75" t="s">
        <v>283</v>
      </c>
      <c r="I42" s="76" t="str">
        <f aca="false">CONCATENATE(G42," - ",H42)</f>
        <v>8414 - Gicleurs, alarmes et extincteurs</v>
      </c>
      <c r="J42" s="77" t="s">
        <v>284</v>
      </c>
      <c r="W42" s="78"/>
      <c r="X42" s="75"/>
    </row>
    <row r="43" customFormat="false" ht="17.25" hidden="false" customHeight="true" outlineLevel="0" collapsed="false">
      <c r="F43" s="84"/>
      <c r="G43" s="79" t="n">
        <f aca="false">G42+1</f>
        <v>8415</v>
      </c>
      <c r="H43" s="75" t="s">
        <v>285</v>
      </c>
      <c r="I43" s="76" t="str">
        <f aca="false">CONCATENATE(G43," - ",H43)</f>
        <v>8415 - Lavage des vitres</v>
      </c>
      <c r="J43" s="77" t="s">
        <v>286</v>
      </c>
      <c r="W43" s="78"/>
      <c r="X43" s="75"/>
    </row>
    <row r="44" customFormat="false" ht="17.25" hidden="false" customHeight="true" outlineLevel="0" collapsed="false">
      <c r="F44" s="84"/>
      <c r="G44" s="79" t="n">
        <f aca="false">G43+1</f>
        <v>8416</v>
      </c>
      <c r="H44" s="75" t="s">
        <v>287</v>
      </c>
      <c r="I44" s="76" t="str">
        <f aca="false">CONCATENATE(G44," - ",H44)</f>
        <v>8416 - Mazout</v>
      </c>
      <c r="J44" s="77" t="s">
        <v>288</v>
      </c>
      <c r="W44" s="78"/>
      <c r="X44" s="75"/>
    </row>
    <row r="45" customFormat="false" ht="17.25" hidden="false" customHeight="true" outlineLevel="0" collapsed="false">
      <c r="F45" s="84"/>
      <c r="G45" s="79" t="n">
        <f aca="false">G44+1</f>
        <v>8417</v>
      </c>
      <c r="H45" s="75" t="s">
        <v>289</v>
      </c>
      <c r="I45" s="76" t="str">
        <f aca="false">CONCATENATE(G45," - ",H45)</f>
        <v>8417 - Paysagement</v>
      </c>
      <c r="J45" s="77" t="s">
        <v>290</v>
      </c>
      <c r="W45" s="78"/>
      <c r="X45" s="75"/>
    </row>
    <row r="46" customFormat="false" ht="17.25" hidden="false" customHeight="true" outlineLevel="0" collapsed="false">
      <c r="F46" s="84"/>
      <c r="G46" s="79" t="n">
        <f aca="false">G45+1</f>
        <v>8418</v>
      </c>
      <c r="H46" s="75" t="s">
        <v>291</v>
      </c>
      <c r="I46" s="76" t="str">
        <f aca="false">CONCATENATE(G46," - ",H46)</f>
        <v>8418 - Peinture</v>
      </c>
      <c r="J46" s="77" t="s">
        <v>138</v>
      </c>
      <c r="W46" s="78"/>
      <c r="X46" s="75"/>
    </row>
    <row r="47" customFormat="false" ht="17.25" hidden="false" customHeight="true" outlineLevel="0" collapsed="false">
      <c r="F47" s="84"/>
      <c r="G47" s="79" t="n">
        <f aca="false">G46+1</f>
        <v>8419</v>
      </c>
      <c r="H47" s="75" t="s">
        <v>292</v>
      </c>
      <c r="I47" s="76" t="str">
        <f aca="false">CONCATENATE(G47," - ",H47)</f>
        <v>8419 - Petits outils et équipements</v>
      </c>
      <c r="J47" s="77" t="s">
        <v>293</v>
      </c>
      <c r="W47" s="78"/>
      <c r="X47" s="75"/>
    </row>
    <row r="48" customFormat="false" ht="17.25" hidden="false" customHeight="true" outlineLevel="0" collapsed="false">
      <c r="F48" s="84"/>
      <c r="G48" s="79" t="n">
        <f aca="false">G47+1</f>
        <v>8420</v>
      </c>
      <c r="H48" s="75" t="s">
        <v>294</v>
      </c>
      <c r="I48" s="76" t="str">
        <f aca="false">CONCATENATE(G48," - ",H48)</f>
        <v>8420 - Piscine / Spa</v>
      </c>
      <c r="J48" s="77" t="s">
        <v>138</v>
      </c>
      <c r="W48" s="78"/>
      <c r="X48" s="75"/>
    </row>
    <row r="49" customFormat="false" ht="17.25" hidden="false" customHeight="true" outlineLevel="0" collapsed="false">
      <c r="F49" s="84"/>
      <c r="G49" s="79" t="n">
        <f aca="false">G48+1</f>
        <v>8421</v>
      </c>
      <c r="H49" s="75" t="s">
        <v>295</v>
      </c>
      <c r="I49" s="76" t="str">
        <f aca="false">CONCATENATE(G49," - ",H49)</f>
        <v>8421 - Plomberie</v>
      </c>
      <c r="J49" s="77" t="s">
        <v>138</v>
      </c>
      <c r="W49" s="78"/>
      <c r="X49" s="75"/>
    </row>
    <row r="50" customFormat="false" ht="17.25" hidden="false" customHeight="true" outlineLevel="0" collapsed="false">
      <c r="F50" s="84"/>
      <c r="G50" s="79" t="n">
        <f aca="false">G49+1</f>
        <v>8422</v>
      </c>
      <c r="H50" s="75" t="s">
        <v>296</v>
      </c>
      <c r="I50" s="76" t="str">
        <f aca="false">CONCATENATE(G50," - ",H50)</f>
        <v>8422 - Produits d'entretien </v>
      </c>
      <c r="J50" s="77" t="s">
        <v>297</v>
      </c>
      <c r="W50" s="78"/>
      <c r="X50" s="75"/>
    </row>
    <row r="51" customFormat="false" ht="17.25" hidden="false" customHeight="true" outlineLevel="0" collapsed="false">
      <c r="F51" s="84"/>
      <c r="G51" s="79" t="n">
        <f aca="false">G50+1</f>
        <v>8423</v>
      </c>
      <c r="H51" s="75" t="s">
        <v>298</v>
      </c>
      <c r="I51" s="76" t="str">
        <f aca="false">CONCATENATE(G51," - ",H51)</f>
        <v>8423 - Produits d'hygiène</v>
      </c>
      <c r="J51" s="77" t="s">
        <v>299</v>
      </c>
      <c r="W51" s="78"/>
      <c r="X51" s="75"/>
    </row>
    <row r="52" customFormat="false" ht="17.25" hidden="false" customHeight="true" outlineLevel="0" collapsed="false">
      <c r="F52" s="84"/>
      <c r="G52" s="79" t="n">
        <f aca="false">G51+1</f>
        <v>8424</v>
      </c>
      <c r="H52" s="75" t="s">
        <v>300</v>
      </c>
      <c r="I52" s="76" t="str">
        <f aca="false">CONCATENATE(G52," - ",H52)</f>
        <v>8424 - Quincallerie</v>
      </c>
      <c r="J52" s="77" t="s">
        <v>138</v>
      </c>
      <c r="W52" s="78"/>
      <c r="X52" s="75"/>
    </row>
    <row r="53" customFormat="false" ht="17.25" hidden="false" customHeight="true" outlineLevel="0" collapsed="false">
      <c r="F53" s="84"/>
      <c r="G53" s="79" t="n">
        <f aca="false">G52+1</f>
        <v>8425</v>
      </c>
      <c r="H53" s="75" t="s">
        <v>301</v>
      </c>
      <c r="I53" s="76" t="str">
        <f aca="false">CONCATENATE(G53," - ",H53)</f>
        <v>8425 - Serrure /clés /puces</v>
      </c>
      <c r="J53" s="77" t="s">
        <v>138</v>
      </c>
      <c r="W53" s="78"/>
      <c r="X53" s="75"/>
    </row>
    <row r="54" customFormat="false" ht="17.25" hidden="false" customHeight="true" outlineLevel="0" collapsed="false">
      <c r="F54" s="84"/>
      <c r="G54" s="79" t="n">
        <f aca="false">G53+1</f>
        <v>8426</v>
      </c>
      <c r="H54" s="75" t="s">
        <v>302</v>
      </c>
      <c r="I54" s="76" t="str">
        <f aca="false">CONCATENATE(G54," - ",H54)</f>
        <v>8426 - Téléphonie</v>
      </c>
      <c r="J54" s="77" t="s">
        <v>266</v>
      </c>
      <c r="W54" s="85"/>
      <c r="X54" s="75"/>
    </row>
    <row r="55" customFormat="false" ht="17.25" hidden="false" customHeight="true" outlineLevel="0" collapsed="false">
      <c r="F55" s="84"/>
      <c r="G55" s="79" t="n">
        <f aca="false">G54+1</f>
        <v>8427</v>
      </c>
      <c r="H55" s="75" t="s">
        <v>303</v>
      </c>
      <c r="I55" s="76" t="str">
        <f aca="false">CONCATENATE(G55," - ",H55)</f>
        <v>8427 - Uniforme - conciergerie</v>
      </c>
      <c r="J55" s="77" t="s">
        <v>304</v>
      </c>
      <c r="W55" s="78"/>
      <c r="X55" s="75"/>
    </row>
    <row r="56" customFormat="false" ht="17.25" hidden="false" customHeight="true" outlineLevel="0" collapsed="false">
      <c r="F56" s="84"/>
      <c r="G56" s="79" t="n">
        <v>8501</v>
      </c>
      <c r="H56" s="75" t="s">
        <v>305</v>
      </c>
      <c r="I56" s="76" t="str">
        <f aca="false">CONCATENATE(G56," - ",H56)</f>
        <v>8501 - Musiciens/formateurs externes</v>
      </c>
      <c r="J56" s="77" t="s">
        <v>306</v>
      </c>
      <c r="W56" s="78"/>
      <c r="X56" s="75"/>
    </row>
    <row r="57" customFormat="false" ht="17.25" hidden="false" customHeight="true" outlineLevel="0" collapsed="false">
      <c r="G57" s="79" t="n">
        <v>8502</v>
      </c>
      <c r="H57" s="75" t="s">
        <v>307</v>
      </c>
      <c r="I57" s="76" t="str">
        <f aca="false">CONCATENATE(G57," - ",H57)</f>
        <v>8502 - Fleuristes</v>
      </c>
      <c r="J57" s="77" t="s">
        <v>306</v>
      </c>
      <c r="W57" s="82"/>
      <c r="X57" s="75"/>
    </row>
    <row r="58" customFormat="false" ht="17.25" hidden="false" customHeight="true" outlineLevel="0" collapsed="false">
      <c r="G58" s="79" t="n">
        <v>8503</v>
      </c>
      <c r="H58" s="75" t="s">
        <v>308</v>
      </c>
      <c r="I58" s="76" t="str">
        <f aca="false">CONCATENATE(G58," - ",H58)</f>
        <v>8503 - Sorties extérieures</v>
      </c>
      <c r="J58" s="77" t="s">
        <v>306</v>
      </c>
      <c r="X58" s="75"/>
    </row>
    <row r="59" customFormat="false" ht="17.25" hidden="false" customHeight="true" outlineLevel="0" collapsed="false">
      <c r="G59" s="79" t="n">
        <v>8504</v>
      </c>
      <c r="H59" s="75" t="s">
        <v>309</v>
      </c>
      <c r="I59" s="76" t="str">
        <f aca="false">CONCATENATE(G59," - ",H59)</f>
        <v>8504 - Décorations/matériels de récréologie</v>
      </c>
      <c r="J59" s="77" t="s">
        <v>306</v>
      </c>
      <c r="X59" s="75"/>
    </row>
    <row r="60" customFormat="false" ht="17.25" hidden="false" customHeight="true" outlineLevel="0" collapsed="false">
      <c r="G60" s="79" t="n">
        <v>8509</v>
      </c>
      <c r="H60" s="75" t="s">
        <v>310</v>
      </c>
      <c r="I60" s="76" t="str">
        <f aca="false">CONCATENATE(G60," - ",H60)</f>
        <v>8509 - Transport des résidents</v>
      </c>
      <c r="J60" s="77" t="s">
        <v>311</v>
      </c>
      <c r="X60" s="75"/>
    </row>
    <row r="61" customFormat="false" ht="17.25" hidden="false" customHeight="true" outlineLevel="0" collapsed="false">
      <c r="G61" s="74" t="n">
        <v>8601</v>
      </c>
      <c r="H61" s="75" t="s">
        <v>312</v>
      </c>
      <c r="I61" s="76" t="str">
        <f aca="false">CONCATENATE(G61," - ",H61)</f>
        <v>8601 - Assurance collective</v>
      </c>
      <c r="J61" s="77" t="s">
        <v>313</v>
      </c>
      <c r="X61" s="75"/>
    </row>
    <row r="62" customFormat="false" ht="17.25" hidden="false" customHeight="true" outlineLevel="0" collapsed="false">
      <c r="G62" s="74" t="n">
        <f aca="false">G61+1</f>
        <v>8602</v>
      </c>
      <c r="H62" s="75" t="s">
        <v>314</v>
      </c>
      <c r="I62" s="76" t="str">
        <f aca="false">CONCATENATE(G62," - ",H62)</f>
        <v>8602 - Autres dépenses de bureau</v>
      </c>
      <c r="J62" s="77" t="s">
        <v>315</v>
      </c>
      <c r="X62" s="75"/>
    </row>
    <row r="63" customFormat="false" ht="17.25" hidden="false" customHeight="true" outlineLevel="0" collapsed="false">
      <c r="G63" s="74" t="n">
        <f aca="false">G62+1</f>
        <v>8603</v>
      </c>
      <c r="H63" s="75" t="s">
        <v>316</v>
      </c>
      <c r="I63" s="76" t="str">
        <f aca="false">CONCATENATE(G63," - ",H63)</f>
        <v>8603 - Divers</v>
      </c>
      <c r="J63" s="77" t="s">
        <v>317</v>
      </c>
      <c r="X63" s="75"/>
    </row>
    <row r="64" customFormat="false" ht="17.25" hidden="false" customHeight="true" outlineLevel="0" collapsed="false">
      <c r="G64" s="74" t="n">
        <f aca="false">G63+1</f>
        <v>8604</v>
      </c>
      <c r="H64" s="75" t="s">
        <v>318</v>
      </c>
      <c r="I64" s="76" t="str">
        <f aca="false">CONCATENATE(G64," - ",H64)</f>
        <v>8604 - Fourniture de bureau</v>
      </c>
      <c r="J64" s="77" t="s">
        <v>319</v>
      </c>
      <c r="X64" s="75"/>
    </row>
    <row r="65" customFormat="false" ht="17.25" hidden="false" customHeight="true" outlineLevel="0" collapsed="false">
      <c r="G65" s="74" t="n">
        <f aca="false">G64+1</f>
        <v>8605</v>
      </c>
      <c r="H65" s="75" t="s">
        <v>320</v>
      </c>
      <c r="I65" s="76" t="str">
        <f aca="false">CONCATENATE(G65," - ",H65)</f>
        <v>8605 - Photocopies et cartouches</v>
      </c>
      <c r="J65" s="77" t="s">
        <v>321</v>
      </c>
      <c r="X65" s="75"/>
    </row>
    <row r="66" customFormat="false" ht="17.25" hidden="false" customHeight="true" outlineLevel="0" collapsed="false">
      <c r="G66" s="74" t="n">
        <f aca="false">G65+1</f>
        <v>8606</v>
      </c>
      <c r="H66" s="75" t="s">
        <v>322</v>
      </c>
      <c r="I66" s="76" t="str">
        <f aca="false">CONCATENATE(G66," - ",H66)</f>
        <v>8606 - Poste, courrier, messagers</v>
      </c>
      <c r="J66" s="77" t="s">
        <v>323</v>
      </c>
      <c r="X66" s="75"/>
    </row>
    <row r="67" customFormat="false" ht="17.25" hidden="false" customHeight="true" outlineLevel="0" collapsed="false">
      <c r="G67" s="74" t="n">
        <f aca="false">G66+1</f>
        <v>8607</v>
      </c>
      <c r="H67" s="75" t="s">
        <v>324</v>
      </c>
      <c r="I67" s="76" t="str">
        <f aca="false">CONCATENATE(G67," - ",H67)</f>
        <v>8607 - TV communautaire</v>
      </c>
      <c r="J67" s="77" t="s">
        <v>325</v>
      </c>
      <c r="X67" s="75"/>
    </row>
    <row r="68" customFormat="false" ht="17.25" hidden="false" customHeight="true" outlineLevel="0" collapsed="false">
      <c r="G68" s="74" t="n">
        <v>8608</v>
      </c>
      <c r="H68" s="75" t="s">
        <v>326</v>
      </c>
      <c r="I68" s="76" t="str">
        <f aca="false">CONCATENATE(G68," - ",H68)</f>
        <v>8608 - Refacturation</v>
      </c>
      <c r="J68" s="77" t="s">
        <v>327</v>
      </c>
      <c r="X68" s="75"/>
    </row>
    <row r="69" customFormat="false" ht="17.25" hidden="false" customHeight="true" outlineLevel="0" collapsed="false">
      <c r="G69" s="74" t="n">
        <v>8609</v>
      </c>
      <c r="H69" s="75" t="s">
        <v>328</v>
      </c>
      <c r="I69" s="76" t="str">
        <f aca="false">CONCATENATE(G69," - ",H69)</f>
        <v>8609 - Pension alimentaire</v>
      </c>
      <c r="J69" s="77" t="s">
        <v>329</v>
      </c>
      <c r="X69" s="75"/>
    </row>
    <row r="70" customFormat="false" ht="17.25" hidden="false" customHeight="true" outlineLevel="0" collapsed="false">
      <c r="G70" s="74" t="n">
        <v>8610</v>
      </c>
      <c r="H70" s="75" t="s">
        <v>330</v>
      </c>
      <c r="I70" s="76" t="str">
        <f aca="false">CONCATENATE(G70," - ",H70)</f>
        <v>8610 - Saisie</v>
      </c>
      <c r="J70" s="77" t="s">
        <v>329</v>
      </c>
      <c r="X70" s="75"/>
    </row>
    <row r="71" customFormat="false" ht="17.25" hidden="false" customHeight="true" outlineLevel="0" collapsed="false">
      <c r="G71" s="74" t="n">
        <v>8611</v>
      </c>
      <c r="H71" s="75" t="s">
        <v>331</v>
      </c>
      <c r="I71" s="76" t="str">
        <f aca="false">CONCATENATE(G71," - ",H71)</f>
        <v>8611 - Syndicat</v>
      </c>
      <c r="J71" s="77" t="s">
        <v>332</v>
      </c>
      <c r="X71" s="75"/>
    </row>
    <row r="72" customFormat="false" ht="17.25" hidden="false" customHeight="true" outlineLevel="0" collapsed="false">
      <c r="G72" s="74" t="n">
        <v>8701</v>
      </c>
      <c r="H72" s="75" t="s">
        <v>333</v>
      </c>
      <c r="I72" s="76" t="str">
        <f aca="false">CONCATENATE(G72," - ",H72)</f>
        <v>8701 - Remboursement loyer</v>
      </c>
      <c r="J72" s="77" t="s">
        <v>334</v>
      </c>
      <c r="X72" s="78"/>
    </row>
    <row r="73" customFormat="false" ht="17.25" hidden="false" customHeight="true" outlineLevel="0" collapsed="false">
      <c r="G73" s="74" t="n">
        <v>8702</v>
      </c>
      <c r="H73" s="75" t="s">
        <v>335</v>
      </c>
      <c r="I73" s="76" t="str">
        <f aca="false">CONCATENATE(G73," - ",H73)</f>
        <v>8702 - Remboursement dépôt clé</v>
      </c>
      <c r="J73" s="77" t="s">
        <v>336</v>
      </c>
    </row>
    <row r="74" customFormat="false" ht="17.25" hidden="false" customHeight="true" outlineLevel="0" collapsed="false">
      <c r="G74" s="79"/>
      <c r="H74" s="75"/>
      <c r="I74" s="76"/>
      <c r="J74" s="77"/>
    </row>
    <row r="75" customFormat="false" ht="17.25" hidden="false" customHeight="true" outlineLevel="0" collapsed="false">
      <c r="G75" s="86" t="s">
        <v>337</v>
      </c>
      <c r="H75" s="78" t="s">
        <v>338</v>
      </c>
      <c r="I75" s="76" t="str">
        <f aca="false">CONCATENATE(G75," - ",H75)</f>
        <v>0601 - Honoraires litiges - résident</v>
      </c>
      <c r="J75" s="74" t="s">
        <v>339</v>
      </c>
    </row>
    <row r="76" customFormat="false" ht="17.25" hidden="false" customHeight="true" outlineLevel="0" collapsed="false">
      <c r="G76" s="74" t="n">
        <v>2001</v>
      </c>
      <c r="H76" s="75" t="s">
        <v>340</v>
      </c>
      <c r="I76" s="76" t="str">
        <f aca="false">CONCATENATE(G76," - ",H76)</f>
        <v>2001 - Taxes municipales</v>
      </c>
      <c r="J76" s="77" t="s">
        <v>341</v>
      </c>
    </row>
    <row r="77" customFormat="false" ht="17.25" hidden="false" customHeight="true" outlineLevel="0" collapsed="false">
      <c r="G77" s="74" t="n">
        <v>2002</v>
      </c>
      <c r="H77" s="75" t="s">
        <v>342</v>
      </c>
      <c r="I77" s="76" t="str">
        <f aca="false">CONCATENATE(G77," - ",H77)</f>
        <v>2002 - Taxes scolaires</v>
      </c>
      <c r="J77" s="77" t="s">
        <v>343</v>
      </c>
      <c r="Y77" s="60"/>
    </row>
    <row r="78" customFormat="false" ht="17.25" hidden="false" customHeight="true" outlineLevel="0" collapsed="false">
      <c r="G78" s="74" t="n">
        <v>2101</v>
      </c>
      <c r="H78" s="75" t="s">
        <v>344</v>
      </c>
      <c r="I78" s="76" t="str">
        <f aca="false">CONCATENATE(G78," - ",H78)</f>
        <v>2101 - Assurance habitation</v>
      </c>
      <c r="J78" s="77" t="s">
        <v>345</v>
      </c>
      <c r="Y78" s="60"/>
    </row>
    <row r="79" customFormat="false" ht="17.25" hidden="false" customHeight="true" outlineLevel="0" collapsed="false">
      <c r="G79" s="74" t="n">
        <v>2201</v>
      </c>
      <c r="H79" s="75" t="s">
        <v>346</v>
      </c>
      <c r="I79" s="76" t="str">
        <f aca="false">CONCATENATE(G79," - ",H79)</f>
        <v>2201 - Électricité</v>
      </c>
      <c r="J79" s="77" t="s">
        <v>347</v>
      </c>
      <c r="Y79" s="60"/>
    </row>
    <row r="80" customFormat="false" ht="17.25" hidden="false" customHeight="true" outlineLevel="0" collapsed="false">
      <c r="G80" s="74" t="n">
        <v>2202</v>
      </c>
      <c r="H80" s="75" t="s">
        <v>348</v>
      </c>
      <c r="I80" s="76" t="str">
        <f aca="false">CONCATENATE(G80," - ",H80)</f>
        <v>2202 - Gaz naturel</v>
      </c>
      <c r="J80" s="77" t="s">
        <v>349</v>
      </c>
      <c r="Y80" s="60"/>
    </row>
    <row r="81" customFormat="false" ht="17.25" hidden="false" customHeight="true" outlineLevel="0" collapsed="false">
      <c r="G81" s="74" t="n">
        <v>2301</v>
      </c>
      <c r="H81" s="75" t="s">
        <v>350</v>
      </c>
      <c r="I81" s="76" t="str">
        <f aca="false">CONCATENATE(G81," - ",H81)</f>
        <v>2301 - Pagettes et cellulaires</v>
      </c>
      <c r="J81" s="77" t="s">
        <v>351</v>
      </c>
      <c r="Y81" s="60"/>
    </row>
    <row r="82" customFormat="false" ht="17.25" hidden="false" customHeight="true" outlineLevel="0" collapsed="false">
      <c r="G82" s="74" t="n">
        <v>2302</v>
      </c>
      <c r="H82" s="75" t="s">
        <v>352</v>
      </c>
      <c r="I82" s="76" t="str">
        <f aca="false">CONCATENATE(G82," - ",H82)</f>
        <v>2302 - Téléphones</v>
      </c>
      <c r="J82" s="77" t="s">
        <v>353</v>
      </c>
      <c r="Y82" s="60"/>
    </row>
    <row r="83" customFormat="false" ht="17.25" hidden="false" customHeight="true" outlineLevel="0" collapsed="false">
      <c r="G83" s="74" t="n">
        <v>2401</v>
      </c>
      <c r="H83" s="75" t="s">
        <v>354</v>
      </c>
      <c r="I83" s="76" t="str">
        <f aca="false">CONCATENATE(G83," - ",H83)</f>
        <v>2401 - Consultations informatiques et liens internet</v>
      </c>
      <c r="J83" s="77" t="s">
        <v>355</v>
      </c>
      <c r="Y83" s="60"/>
    </row>
    <row r="84" customFormat="false" ht="17.25" hidden="false" customHeight="true" outlineLevel="0" collapsed="false">
      <c r="G84" s="74" t="n">
        <v>2402</v>
      </c>
      <c r="H84" s="75" t="s">
        <v>356</v>
      </c>
      <c r="I84" s="76" t="str">
        <f aca="false">CONCATENATE(G84," - ",H84)</f>
        <v>2402 - Fourniture informatiques</v>
      </c>
      <c r="J84" s="77" t="s">
        <v>357</v>
      </c>
      <c r="Y84" s="60"/>
    </row>
    <row r="85" customFormat="false" ht="17.25" hidden="false" customHeight="true" outlineLevel="0" collapsed="false">
      <c r="G85" s="74" t="n">
        <v>2501</v>
      </c>
      <c r="H85" s="75" t="s">
        <v>358</v>
      </c>
      <c r="I85" s="76" t="str">
        <f aca="false">CONCATENATE(G85," - ",H85)</f>
        <v>2501 - Honoraire professionnels</v>
      </c>
      <c r="J85" s="77" t="s">
        <v>359</v>
      </c>
      <c r="Y85" s="60"/>
    </row>
    <row r="86" customFormat="false" ht="17.25" hidden="false" customHeight="true" outlineLevel="0" collapsed="false">
      <c r="G86" s="74" t="n">
        <v>2502</v>
      </c>
      <c r="H86" s="75" t="s">
        <v>360</v>
      </c>
      <c r="I86" s="76" t="str">
        <f aca="false">CONCATENATE(G86," - ",H86)</f>
        <v>2502 - Honoraires de vérification </v>
      </c>
      <c r="J86" s="77" t="s">
        <v>361</v>
      </c>
      <c r="Y86" s="60"/>
    </row>
    <row r="87" customFormat="false" ht="17.25" hidden="false" customHeight="true" outlineLevel="0" collapsed="false">
      <c r="G87" s="74" t="n">
        <v>2503</v>
      </c>
      <c r="H87" s="75" t="s">
        <v>362</v>
      </c>
      <c r="I87" s="76" t="str">
        <f aca="false">CONCATENATE(G87," - ",H87)</f>
        <v>2503 - Retrait JDC</v>
      </c>
      <c r="J87" s="77" t="s">
        <v>363</v>
      </c>
      <c r="Y87" s="60"/>
    </row>
    <row r="88" customFormat="false" ht="17.25" hidden="false" customHeight="true" outlineLevel="0" collapsed="false">
      <c r="G88" s="74" t="n">
        <v>3301</v>
      </c>
      <c r="H88" s="78" t="s">
        <v>364</v>
      </c>
      <c r="I88" s="76" t="str">
        <f aca="false">CONCATENATE(G88," - ",H88)</f>
        <v>3301 - Honoraires litiges - employé</v>
      </c>
      <c r="J88" s="74" t="s">
        <v>339</v>
      </c>
      <c r="Y88" s="60"/>
    </row>
    <row r="89" customFormat="false" ht="17.25" hidden="false" customHeight="true" outlineLevel="0" collapsed="false">
      <c r="G89" s="74" t="n">
        <v>3302</v>
      </c>
      <c r="H89" s="78" t="s">
        <v>365</v>
      </c>
      <c r="I89" s="76" t="str">
        <f aca="false">CONCATENATE(G89," - ",H89)</f>
        <v>3302 - Expertise médicale</v>
      </c>
      <c r="J89" s="74" t="s">
        <v>359</v>
      </c>
      <c r="Y89" s="60"/>
    </row>
    <row r="90" customFormat="false" ht="17.25" hidden="false" customHeight="true" outlineLevel="0" collapsed="false">
      <c r="G90" s="74" t="n">
        <v>3401</v>
      </c>
      <c r="H90" s="78" t="s">
        <v>366</v>
      </c>
      <c r="I90" s="76" t="str">
        <f aca="false">CONCATENATE(G90," - ",H90)</f>
        <v>3401 - CSST</v>
      </c>
      <c r="J90" s="77" t="s">
        <v>359</v>
      </c>
      <c r="Y90" s="60"/>
    </row>
    <row r="91" customFormat="false" ht="17.25" hidden="false" customHeight="true" outlineLevel="0" collapsed="false">
      <c r="G91" s="74" t="n">
        <v>7501</v>
      </c>
      <c r="H91" s="75" t="s">
        <v>367</v>
      </c>
      <c r="I91" s="76" t="str">
        <f aca="false">CONCATENATE(G91," - ",H91)</f>
        <v>7501 - Honoraire professionnel exploitation</v>
      </c>
      <c r="J91" s="77" t="s">
        <v>359</v>
      </c>
      <c r="Y91" s="60"/>
    </row>
  </sheetData>
  <dataValidations count="2">
    <dataValidation allowBlank="true" operator="between" showDropDown="false" showErrorMessage="true" showInputMessage="true" sqref="B3" type="list">
      <formula1>$B$3</formula1>
      <formula2>0</formula2>
    </dataValidation>
    <dataValidation allowBlank="true" operator="between" showDropDown="false" showErrorMessage="true" showInputMessage="true" sqref="B4:B17 B19:B28" type="list">
      <formula1>$B$3:$B$27</formula1>
      <formula2>0</formula2>
    </dataValidation>
  </dataValidations>
  <hyperlinks>
    <hyperlink ref="F3" r:id="rId1" display="techcomptable@lesresidencesdumarche.com"/>
    <hyperlink ref="F4" r:id="rId2" display="techcomptable@lenotre-dame.com"/>
    <hyperlink ref="F5" r:id="rId3" display="techcomptable@lesverrieresdugolf.com"/>
    <hyperlink ref="F6" r:id="rId4" display="techcomptable@lecavalierlasalle.com"/>
    <hyperlink ref="F7" r:id="rId5" display="techcomptable@ambianceiledessoeurs.com"/>
    <hyperlink ref="F8" r:id="rId6" display="techcomptable@lespromenadesduparc.com"/>
    <hyperlink ref="F9" r:id="rId7" display="techcomptable@lesjardinsducampanile.com"/>
    <hyperlink ref="F10" r:id="rId8" display="techcomptable@ventdelouest.com"/>
    <hyperlink ref="F11" r:id="rId9" display="techcomptable@elogia.com"/>
    <hyperlink ref="F12" r:id="rId10" display="techcomptable@limagedoutremont.com"/>
    <hyperlink ref="F13" r:id="rId11" display="techcomptable@lequartiermontsainthilaire.com"/>
    <hyperlink ref="F14" r:id="rId12" display="techcomptable@lacroiseedelest.com"/>
    <hyperlink ref="F15" r:id="rId13" display="techcomptable@lefelixvaudreuildorion.com"/>
    <hyperlink ref="F16" r:id="rId14" display="techcomptable@residencelavantage.com"/>
    <hyperlink ref="F17" r:id="rId15" display="techcomptable@lesjardinsmillen.com"/>
    <hyperlink ref="F18" r:id="rId16" display="techcomptable@lacitedestours.com"/>
    <hyperlink ref="F19" r:id="rId17" display="techcomptable@residencelegibraltar.com"/>
    <hyperlink ref="F20" r:id="rId18" display="techcomptable@lesavignon.com"/>
    <hyperlink ref="F21" r:id="rId19" display="techcomptable@residencelevu.com"/>
    <hyperlink ref="F22" r:id="rId20" display="techcomptable@residencequartiersud.com"/>
    <hyperlink ref="F23" r:id="rId21" display="techcomptable@residencele22.com"/>
    <hyperlink ref="F24" r:id="rId22" display="techcomptable@residenceborea.com"/>
    <hyperlink ref="F25" r:id="rId23" display="techcomptable@residenceekla.com"/>
    <hyperlink ref="F26" r:id="rId24" display="techcomptable@residenceflorea.com"/>
    <hyperlink ref="F27" r:id="rId25" display="ta@residencestationest.com"/>
    <hyperlink ref="F28" r:id="rId26" display="ta@residencelilo.com"/>
    <hyperlink ref="F29" r:id="rId27" display="ta@residenceseva.com"/>
    <hyperlink ref="F30" r:id="rId28" display="techcomptable@residencelinitial.com"/>
    <hyperlink ref="F31" r:id="rId29" display="ta@residenceora.com"/>
    <hyperlink ref="F32" r:id="rId30" display="ta@residencecaleao.com"/>
    <hyperlink ref="F33" r:id="rId31" display="mgrigori@legroupemaurice.com"/>
    <hyperlink ref="F34" r:id="rId32" display="mgrigori@legroupemaurice.com"/>
    <hyperlink ref="F35" r:id="rId33" display="jlarose@legroupemaurice.co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J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5" activeCellId="0" sqref="F15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>
    <row r="3" customFormat="false" ht="14.45" hidden="false" customHeight="false" outlineLevel="0" collapsed="false">
      <c r="B3" s="87"/>
      <c r="C3" s="88"/>
      <c r="D3" s="88"/>
      <c r="E3" s="88"/>
      <c r="F3" s="88"/>
      <c r="G3" s="88"/>
      <c r="H3" s="88"/>
      <c r="I3" s="88"/>
      <c r="J3" s="89"/>
    </row>
    <row r="4" customFormat="false" ht="15" hidden="false" customHeight="false" outlineLevel="0" collapsed="false">
      <c r="B4" s="90" t="s">
        <v>368</v>
      </c>
      <c r="C4" s="91"/>
      <c r="D4" s="91"/>
      <c r="E4" s="91"/>
      <c r="F4" s="17" t="s">
        <v>369</v>
      </c>
      <c r="G4" s="1"/>
      <c r="H4" s="1"/>
      <c r="I4" s="1"/>
      <c r="J4" s="26"/>
    </row>
    <row r="5" customFormat="false" ht="14.45" hidden="false" customHeight="false" outlineLevel="0" collapsed="false">
      <c r="B5" s="92"/>
      <c r="C5" s="1"/>
      <c r="D5" s="1"/>
      <c r="E5" s="1"/>
      <c r="F5" s="18"/>
      <c r="G5" s="1"/>
      <c r="H5" s="1"/>
      <c r="I5" s="1"/>
      <c r="J5" s="67"/>
    </row>
    <row r="6" customFormat="false" ht="14.45" hidden="false" customHeight="false" outlineLevel="0" collapsed="false">
      <c r="B6" s="92"/>
      <c r="C6" s="1"/>
      <c r="D6" s="1"/>
      <c r="E6" s="1"/>
      <c r="F6" s="1"/>
      <c r="G6" s="1"/>
      <c r="H6" s="1"/>
      <c r="I6" s="1"/>
      <c r="J6" s="67"/>
    </row>
    <row r="7" customFormat="false" ht="14.45" hidden="false" customHeight="false" outlineLevel="0" collapsed="false">
      <c r="B7" s="92"/>
      <c r="C7" s="1"/>
      <c r="D7" s="1"/>
      <c r="E7" s="1"/>
      <c r="F7" s="1"/>
      <c r="G7" s="1"/>
      <c r="H7" s="1"/>
      <c r="I7" s="1"/>
      <c r="J7" s="67"/>
    </row>
    <row r="8" customFormat="false" ht="15.75" hidden="false" customHeight="false" outlineLevel="0" collapsed="false">
      <c r="B8" s="11" t="s">
        <v>370</v>
      </c>
      <c r="C8" s="1"/>
      <c r="D8" s="1"/>
      <c r="E8" s="1"/>
      <c r="F8" s="1"/>
      <c r="G8" s="1"/>
      <c r="H8" s="1"/>
      <c r="I8" s="1"/>
      <c r="J8" s="67"/>
    </row>
    <row r="9" customFormat="false" ht="14.45" hidden="false" customHeight="false" outlineLevel="0" collapsed="false">
      <c r="B9" s="92"/>
      <c r="C9" s="1"/>
      <c r="D9" s="1"/>
      <c r="E9" s="1"/>
      <c r="F9" s="1"/>
      <c r="G9" s="1"/>
      <c r="H9" s="1"/>
      <c r="I9" s="1"/>
      <c r="J9" s="67"/>
    </row>
    <row r="10" customFormat="false" ht="24.75" hidden="false" customHeight="true" outlineLevel="0" collapsed="false">
      <c r="B10" s="16" t="s">
        <v>371</v>
      </c>
      <c r="C10" s="1"/>
      <c r="D10" s="1"/>
      <c r="E10" s="1"/>
      <c r="F10" s="1"/>
      <c r="G10" s="93"/>
      <c r="H10" s="93"/>
      <c r="I10" s="93"/>
      <c r="J10" s="67"/>
    </row>
    <row r="11" customFormat="false" ht="14.45" hidden="false" customHeight="false" outlineLevel="0" collapsed="false">
      <c r="B11" s="16"/>
      <c r="C11" s="1"/>
      <c r="D11" s="1"/>
      <c r="E11" s="1"/>
      <c r="F11" s="1"/>
      <c r="G11" s="1"/>
      <c r="H11" s="1"/>
      <c r="I11" s="1"/>
      <c r="J11" s="67"/>
    </row>
    <row r="12" customFormat="false" ht="24.75" hidden="false" customHeight="true" outlineLevel="0" collapsed="false">
      <c r="B12" s="16" t="s">
        <v>372</v>
      </c>
      <c r="C12" s="1"/>
      <c r="D12" s="1"/>
      <c r="E12" s="1"/>
      <c r="F12" s="93"/>
      <c r="G12" s="93"/>
      <c r="H12" s="1"/>
      <c r="I12" s="1"/>
      <c r="J12" s="67"/>
    </row>
    <row r="13" customFormat="false" ht="14.45" hidden="false" customHeight="false" outlineLevel="0" collapsed="false">
      <c r="B13" s="92"/>
      <c r="C13" s="1"/>
      <c r="D13" s="1"/>
      <c r="E13" s="1"/>
      <c r="F13" s="1"/>
      <c r="G13" s="1"/>
      <c r="H13" s="1"/>
      <c r="I13" s="1"/>
      <c r="J13" s="67"/>
    </row>
    <row r="14" customFormat="false" ht="14.45" hidden="false" customHeight="false" outlineLevel="0" collapsed="false">
      <c r="B14" s="92"/>
      <c r="C14" s="1"/>
      <c r="D14" s="1"/>
      <c r="E14" s="1"/>
      <c r="F14" s="1"/>
      <c r="G14" s="1"/>
      <c r="H14" s="1"/>
      <c r="I14" s="1"/>
      <c r="J14" s="67"/>
    </row>
    <row r="15" customFormat="false" ht="14.45" hidden="false" customHeight="false" outlineLevel="0" collapsed="false">
      <c r="B15" s="92"/>
      <c r="C15" s="1"/>
      <c r="D15" s="1"/>
      <c r="E15" s="1"/>
      <c r="F15" s="1"/>
      <c r="G15" s="1"/>
      <c r="H15" s="1"/>
      <c r="I15" s="1"/>
      <c r="J15" s="67"/>
    </row>
    <row r="16" customFormat="false" ht="14.45" hidden="false" customHeight="false" outlineLevel="0" collapsed="false">
      <c r="B16" s="92"/>
      <c r="C16" s="1"/>
      <c r="D16" s="1"/>
      <c r="E16" s="1"/>
      <c r="F16" s="1"/>
      <c r="G16" s="1"/>
      <c r="H16" s="1"/>
      <c r="I16" s="1"/>
      <c r="J16" s="67"/>
    </row>
    <row r="17" customFormat="false" ht="15" hidden="false" customHeight="false" outlineLevel="0" collapsed="false">
      <c r="B17" s="68"/>
      <c r="C17" s="69"/>
      <c r="D17" s="69"/>
      <c r="E17" s="69"/>
      <c r="F17" s="69"/>
      <c r="G17" s="69"/>
      <c r="H17" s="69"/>
      <c r="I17" s="69"/>
      <c r="J17" s="70"/>
    </row>
  </sheetData>
  <mergeCells count="2">
    <mergeCell ref="G10:I10"/>
    <mergeCell ref="F12:G12"/>
  </mergeCells>
  <dataValidations count="1">
    <dataValidation allowBlank="true" operator="between" showDropDown="false" showErrorMessage="true" showInputMessage="true" sqref="F4" type="list">
      <formula1>Tableau!$M$3:$M$3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LibreOffice/5.3.6.1$Windows_X86_64 LibreOffice_project/686f202eff87ef707079aeb7f485847613344eb7</Application>
  <Company>HP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2016-10-12T17:59:18Z</dcterms:created>
  <dc:creator>Cécile De Bellefeuille</dc:creator>
  <dc:description/>
  <dc:language>en-CA</dc:language>
  <cp:lastModifiedBy>Willard "Bill" Riley</cp:lastModifiedBy>
  <cp:lastPrinted>2017-09-22T12:44:00Z</cp:lastPrinted>
  <dcterms:modified xsi:type="dcterms:W3CDTF">2017-09-22T12:44:29Z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