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Riley\Desktop\HdL\Trésor\Reports\20170906\"/>
    </mc:Choice>
  </mc:AlternateContent>
  <bookViews>
    <workbookView xWindow="0" yWindow="0" windowWidth="15345" windowHeight="7185" activeTab="1" xr2:uid="{6987182F-AE88-45AA-9715-BE9861CFA6A2}"/>
  </bookViews>
  <sheets>
    <sheet name="QuickBooks Export Tips" sheetId="2" r:id="rId1"/>
    <sheet name="Sheet1" sheetId="1" r:id="rId2"/>
  </sheets>
  <definedNames>
    <definedName name="_xlnm._FilterDatabase" localSheetId="1" hidden="1">Sheet1!$H$2:$J$36</definedName>
    <definedName name="_xlnm.Print_Titles" localSheetId="1">Sheet1!$A:$G,Sheet1!$1:$2</definedName>
    <definedName name="QB_COLUMN_59200" localSheetId="1" hidden="1">Sheet1!$H$2</definedName>
    <definedName name="QB_COLUMN_61210" localSheetId="1" hidden="1">Sheet1!$I$2</definedName>
    <definedName name="QB_COLUMN_63620" localSheetId="1" hidden="1">Sheet1!#REF!</definedName>
    <definedName name="QB_COLUMN_64830" localSheetId="1" hidden="1">Sheet1!$J$2</definedName>
    <definedName name="QB_DATA_0" localSheetId="1" hidden="1">Sheet1!$6:$6,Sheet1!$7:$7,Sheet1!$11:$11,Sheet1!$12:$12,Sheet1!$18:$18,Sheet1!$21:$21,Sheet1!$22:$22,Sheet1!$25:$25,Sheet1!$26:$26,Sheet1!$28:$28,Sheet1!$29:$29,Sheet1!$30:$30,Sheet1!$32:$32,Sheet1!$33:$33</definedName>
    <definedName name="QB_FORMULA_0" localSheetId="1" hidden="1">Sheet1!#REF!,Sheet1!$J$6,Sheet1!#REF!,Sheet1!$J$7,Sheet1!$H$8,Sheet1!$I$8,Sheet1!#REF!,Sheet1!$J$8,Sheet1!#REF!,Sheet1!$J$11,Sheet1!#REF!,Sheet1!$J$12,Sheet1!$H$13,Sheet1!$I$13,Sheet1!#REF!,Sheet1!$J$13</definedName>
    <definedName name="QB_FORMULA_1" localSheetId="1" hidden="1">Sheet1!$H$14,Sheet1!$I$14,Sheet1!#REF!,Sheet1!$J$14,Sheet1!$H$15,Sheet1!$I$15,Sheet1!#REF!,Sheet1!$J$15,Sheet1!$H$16,Sheet1!$I$16,Sheet1!#REF!,Sheet1!$J$16,Sheet1!#REF!,Sheet1!$J$18,Sheet1!#REF!,Sheet1!$J$21</definedName>
    <definedName name="QB_FORMULA_2" localSheetId="1" hidden="1">Sheet1!#REF!,Sheet1!$J$22,Sheet1!$H$23,Sheet1!$I$23,Sheet1!#REF!,Sheet1!$J$23,Sheet1!$H$24,Sheet1!$I$24,Sheet1!#REF!,Sheet1!$J$24,Sheet1!#REF!,Sheet1!$J$25,Sheet1!#REF!,Sheet1!$J$26,Sheet1!#REF!,Sheet1!$J$28</definedName>
    <definedName name="QB_FORMULA_3" localSheetId="1" hidden="1">Sheet1!#REF!,Sheet1!$J$29,Sheet1!#REF!,Sheet1!$J$30,Sheet1!$H$31,Sheet1!$I$31,Sheet1!#REF!,Sheet1!$J$31,Sheet1!#REF!,Sheet1!$J$32,Sheet1!#REF!,Sheet1!$J$33,Sheet1!$H$34,Sheet1!$I$34,Sheet1!#REF!,Sheet1!$J$34</definedName>
    <definedName name="QB_FORMULA_4" localSheetId="1" hidden="1">Sheet1!$H$35,Sheet1!$I$35,Sheet1!#REF!,Sheet1!$J$35,Sheet1!$H$36,Sheet1!$I$36,Sheet1!#REF!,Sheet1!$J$36</definedName>
    <definedName name="QB_ROW_13240" localSheetId="1" hidden="1">Sheet1!$E$18</definedName>
    <definedName name="QB_ROW_18301" localSheetId="1" hidden="1">Sheet1!$A$36</definedName>
    <definedName name="QB_ROW_19011" localSheetId="1" hidden="1">Sheet1!$B$3</definedName>
    <definedName name="QB_ROW_19311" localSheetId="1" hidden="1">Sheet1!$B$35</definedName>
    <definedName name="QB_ROW_20031" localSheetId="1" hidden="1">Sheet1!$D$4</definedName>
    <definedName name="QB_ROW_20331" localSheetId="1" hidden="1">Sheet1!$D$15</definedName>
    <definedName name="QB_ROW_21031" localSheetId="1" hidden="1">Sheet1!$D$17</definedName>
    <definedName name="QB_ROW_21240" localSheetId="1" hidden="1">Sheet1!$E$25</definedName>
    <definedName name="QB_ROW_21331" localSheetId="1" hidden="1">Sheet1!$D$34</definedName>
    <definedName name="QB_ROW_22240" localSheetId="1" hidden="1">Sheet1!$E$26</definedName>
    <definedName name="QB_ROW_26240" localSheetId="1" hidden="1">Sheet1!$E$32</definedName>
    <definedName name="QB_ROW_30240" localSheetId="1" hidden="1">Sheet1!$E$33</definedName>
    <definedName name="QB_ROW_47040" localSheetId="1" hidden="1">Sheet1!$E$5</definedName>
    <definedName name="QB_ROW_47340" localSheetId="1" hidden="1">Sheet1!$E$8</definedName>
    <definedName name="QB_ROW_50250" localSheetId="1" hidden="1">Sheet1!$F$6</definedName>
    <definedName name="QB_ROW_51250" localSheetId="1" hidden="1">Sheet1!$F$7</definedName>
    <definedName name="QB_ROW_58040" localSheetId="1" hidden="1">Sheet1!$E$9</definedName>
    <definedName name="QB_ROW_58340" localSheetId="1" hidden="1">Sheet1!$E$14</definedName>
    <definedName name="QB_ROW_60050" localSheetId="1" hidden="1">Sheet1!$F$10</definedName>
    <definedName name="QB_ROW_60260" localSheetId="1" hidden="1">Sheet1!$G$12</definedName>
    <definedName name="QB_ROW_60350" localSheetId="1" hidden="1">Sheet1!$F$13</definedName>
    <definedName name="QB_ROW_61260" localSheetId="1" hidden="1">Sheet1!$G$11</definedName>
    <definedName name="QB_ROW_69040" localSheetId="1" hidden="1">Sheet1!$E$19</definedName>
    <definedName name="QB_ROW_69340" localSheetId="1" hidden="1">Sheet1!$E$24</definedName>
    <definedName name="QB_ROW_71050" localSheetId="1" hidden="1">Sheet1!$F$20</definedName>
    <definedName name="QB_ROW_71350" localSheetId="1" hidden="1">Sheet1!$F$23</definedName>
    <definedName name="QB_ROW_72260" localSheetId="1" hidden="1">Sheet1!$G$21</definedName>
    <definedName name="QB_ROW_73260" localSheetId="1" hidden="1">Sheet1!$G$22</definedName>
    <definedName name="QB_ROW_83040" localSheetId="1" hidden="1">Sheet1!$E$27</definedName>
    <definedName name="QB_ROW_83340" localSheetId="1" hidden="1">Sheet1!$E$31</definedName>
    <definedName name="QB_ROW_84250" localSheetId="1" hidden="1">Sheet1!$F$28</definedName>
    <definedName name="QB_ROW_86321" localSheetId="1" hidden="1">Sheet1!$C$16</definedName>
    <definedName name="QB_ROW_87250" localSheetId="1" hidden="1">Sheet1!$F$29</definedName>
    <definedName name="QB_ROW_88250" localSheetId="1" hidden="1">Sheet1!$F$30</definedName>
    <definedName name="QBCANSUPPORTUPDATE" localSheetId="1">TRUE</definedName>
    <definedName name="QBCOMPANYFILENAME" localSheetId="1">"C:\Users\Public\Documents\Intuit\QuickBooks\Company Files\Harmonie de Lachine.QBW"</definedName>
    <definedName name="QBENDDATE" localSheetId="1">20170907</definedName>
    <definedName name="QBHEADERSONSCREEN" localSheetId="1">FALSE</definedName>
    <definedName name="QBMETADATASIZE" localSheetId="1">5899</definedName>
    <definedName name="QBPRESERVECOLOR" localSheetId="1">FALSE</definedName>
    <definedName name="QBPRESERVEFONT" localSheetId="1">FALSE</definedName>
    <definedName name="QBPRESERVEROWHEIGHT" localSheetId="1">FALSE</definedName>
    <definedName name="QBPRESERVESPACE" localSheetId="1">FALSE</definedName>
    <definedName name="QBREPORTCOLAXIS" localSheetId="1">0</definedName>
    <definedName name="QBREPORTCOMPANYID" localSheetId="1">"5a52d402af554ee595a989442dd7a79c"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TRUE</definedName>
    <definedName name="QBREPORTCOMPARECOL_PYDIFF" localSheetId="1">TRUE</definedName>
    <definedName name="QBREPORTCOMPARECOL_PYPCT" localSheetId="1">TRUE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1</definedName>
    <definedName name="QBROWHEADERS" localSheetId="1">7</definedName>
    <definedName name="QBSTARTDATE" localSheetId="1">20161101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/>
  <c r="I35" i="1"/>
  <c r="J35" i="1"/>
  <c r="I36" i="1"/>
  <c r="J36" i="1"/>
  <c r="I31" i="1"/>
  <c r="J31" i="1"/>
  <c r="J25" i="1"/>
  <c r="J23" i="1"/>
  <c r="J24" i="1" s="1"/>
  <c r="I24" i="1"/>
  <c r="I23" i="1"/>
  <c r="J13" i="1"/>
  <c r="J14" i="1" s="1"/>
  <c r="I13" i="1"/>
  <c r="I14" i="1" s="1"/>
  <c r="I15" i="1" s="1"/>
  <c r="I16" i="1" s="1"/>
  <c r="J8" i="1"/>
  <c r="I8" i="1"/>
  <c r="J15" i="1" l="1"/>
  <c r="J16" i="1" s="1"/>
  <c r="H31" i="1"/>
  <c r="H23" i="1"/>
  <c r="H13" i="1"/>
  <c r="H8" i="1"/>
  <c r="H14" i="1" l="1"/>
  <c r="H15" i="1"/>
  <c r="H24" i="1"/>
  <c r="H34" i="1" l="1"/>
  <c r="H16" i="1"/>
  <c r="H35" i="1" l="1"/>
  <c r="H36" i="1" l="1"/>
</calcChain>
</file>

<file path=xl/sharedStrings.xml><?xml version="1.0" encoding="utf-8"?>
<sst xmlns="http://schemas.openxmlformats.org/spreadsheetml/2006/main" count="37" uniqueCount="37">
  <si>
    <t>Ordinary Income/Expense</t>
  </si>
  <si>
    <t>Income</t>
  </si>
  <si>
    <t>43400 · Direct Public Support</t>
  </si>
  <si>
    <t>43450 · Individ, Business Contributions</t>
  </si>
  <si>
    <t>43460 · Municipal Contributions</t>
  </si>
  <si>
    <t>Total 43400 · Direct Public Support</t>
  </si>
  <si>
    <t>47200 · Program Income</t>
  </si>
  <si>
    <t>47240 · Program Service Fees</t>
  </si>
  <si>
    <t>47241 · Performance revenues</t>
  </si>
  <si>
    <t>47240 · Program Service Fees - Other</t>
  </si>
  <si>
    <t>Total 47240 · Program Service Fees</t>
  </si>
  <si>
    <t>Total 47200 · Program Income</t>
  </si>
  <si>
    <t>Total Income</t>
  </si>
  <si>
    <t>Gross Profit</t>
  </si>
  <si>
    <t>Expense</t>
  </si>
  <si>
    <t>60400 · Bank Service Charges</t>
  </si>
  <si>
    <t>62100 · Contract Services</t>
  </si>
  <si>
    <t>62130 · Musician's fees</t>
  </si>
  <si>
    <t>62131 · Musical Direction</t>
  </si>
  <si>
    <t>62132 · Music Education</t>
  </si>
  <si>
    <t>Total 62130 · Musician's fees</t>
  </si>
  <si>
    <t>Total 62100 · Contract Services</t>
  </si>
  <si>
    <t>64300 · Meals and Entertainment</t>
  </si>
  <si>
    <t>64900 · Office Supplies</t>
  </si>
  <si>
    <t>65000 · Operations</t>
  </si>
  <si>
    <t>65070 - Transport</t>
  </si>
  <si>
    <t>65030 · Printing and Copying</t>
  </si>
  <si>
    <t>Total 65000 · Operations</t>
  </si>
  <si>
    <t>67200 · Repairs and Maintenance</t>
  </si>
  <si>
    <t>68400 · Travel Expense</t>
  </si>
  <si>
    <t>Total Expense</t>
  </si>
  <si>
    <t>Net Ordinary Income</t>
  </si>
  <si>
    <t>Net Income</t>
  </si>
  <si>
    <t>YTD 2016 - 2017</t>
  </si>
  <si>
    <t>Budget 2016 - 2017</t>
  </si>
  <si>
    <t>65040 · Supplies incl. instruments</t>
  </si>
  <si>
    <t>Actual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</si>
</sst>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Border="1" applyAlignment="1">
      <alignment horizontal="centerContinuous"/>
    </xf>
    <xf numFmtId="164" fontId="0" fillId="0" borderId="0" xfId="0" applyNumberFormat="1"/>
    <xf numFmtId="165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/>
    <xf numFmtId="4" fontId="0" fillId="0" borderId="0" xfId="0" applyNumberFormat="1"/>
    <xf numFmtId="4" fontId="0" fillId="0" borderId="2" xfId="0" applyNumberFormat="1" applyBorder="1"/>
    <xf numFmtId="4" fontId="0" fillId="0" borderId="0" xfId="0" applyNumberFormat="1" applyBorder="1"/>
  </cellXfs>
  <cellStyles count="2">
    <cellStyle name="Normal" xfId="0" builtinId="0"/>
    <cellStyle name="Normal 2" xfId="1" xr:uid="{E1129554-B37C-42A2-A1A1-4964015AA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84F0172F-443E-4292-9A2E-B7623EEA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9EAC-6E99-4021-B982-238F3B1D0066}">
  <dimension ref="B1:H40"/>
  <sheetViews>
    <sheetView showGridLines="0" topLeftCell="A4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5" customFormat="1" x14ac:dyDescent="0.25">
      <c r="E30" s="14"/>
      <c r="F30" s="14"/>
      <c r="G30" s="14"/>
      <c r="H30" s="14"/>
    </row>
    <row r="31" spans="5:8" s="15" customFormat="1" x14ac:dyDescent="0.25">
      <c r="E31" s="14"/>
      <c r="F31" s="14"/>
      <c r="G31" s="14"/>
      <c r="H31" s="14"/>
    </row>
    <row r="32" spans="5:8" s="15" customFormat="1" x14ac:dyDescent="0.25"/>
    <row r="40" spans="2:3" x14ac:dyDescent="0.25">
      <c r="B40" s="16"/>
      <c r="C40" s="1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72B2-786A-4035-AA51-32834AD7F92F}">
  <sheetPr codeName="Sheet1">
    <pageSetUpPr fitToPage="1"/>
  </sheetPr>
  <dimension ref="A1:J37"/>
  <sheetViews>
    <sheetView tabSelected="1" workbookViewId="0">
      <pane xSplit="7" ySplit="2" topLeftCell="H18" activePane="bottomRight" state="frozenSplit"/>
      <selection pane="topRight" activeCell="H1" sqref="H1"/>
      <selection pane="bottomLeft" activeCell="A3" sqref="A3"/>
      <selection pane="bottomRight" activeCell="J26" sqref="J26"/>
    </sheetView>
  </sheetViews>
  <sheetFormatPr defaultRowHeight="15" outlineLevelRow="3" outlineLevelCol="2" x14ac:dyDescent="0.25"/>
  <cols>
    <col min="1" max="6" width="3" style="13" customWidth="1"/>
    <col min="7" max="7" width="33.85546875" style="13" customWidth="1"/>
    <col min="8" max="9" width="23.5703125" style="13" bestFit="1" customWidth="1" outlineLevel="2"/>
    <col min="10" max="10" width="23.5703125" style="13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2"/>
      <c r="I1" s="2"/>
      <c r="J1" s="2"/>
    </row>
    <row r="2" spans="1:10" s="12" customFormat="1" ht="16.5" thickTop="1" thickBot="1" x14ac:dyDescent="0.3">
      <c r="A2" s="10"/>
      <c r="B2" s="10"/>
      <c r="C2" s="10"/>
      <c r="D2" s="10"/>
      <c r="E2" s="10"/>
      <c r="F2" s="10"/>
      <c r="G2" s="10"/>
      <c r="H2" s="11" t="s">
        <v>33</v>
      </c>
      <c r="I2" s="11" t="s">
        <v>34</v>
      </c>
      <c r="J2" s="11" t="s">
        <v>36</v>
      </c>
    </row>
    <row r="3" spans="1:10" ht="15.75" thickTop="1" x14ac:dyDescent="0.25">
      <c r="A3" s="1"/>
      <c r="B3" s="1" t="s">
        <v>0</v>
      </c>
      <c r="C3" s="1"/>
      <c r="D3" s="1"/>
      <c r="E3" s="1"/>
      <c r="F3" s="1"/>
      <c r="G3" s="1"/>
      <c r="H3" s="3"/>
      <c r="I3" s="3"/>
      <c r="J3" s="4"/>
    </row>
    <row r="4" spans="1:10" outlineLevel="1" x14ac:dyDescent="0.25">
      <c r="A4" s="1"/>
      <c r="B4" s="1"/>
      <c r="C4" s="1"/>
      <c r="D4" s="1" t="s">
        <v>1</v>
      </c>
      <c r="E4" s="1"/>
      <c r="F4" s="1"/>
      <c r="G4" s="1"/>
      <c r="H4" s="3"/>
      <c r="I4" s="3"/>
      <c r="J4" s="4"/>
    </row>
    <row r="5" spans="1:10" outlineLevel="2" x14ac:dyDescent="0.25">
      <c r="A5" s="1"/>
      <c r="B5" s="1"/>
      <c r="C5" s="1"/>
      <c r="D5" s="1"/>
      <c r="E5" s="1" t="s">
        <v>2</v>
      </c>
      <c r="F5" s="1"/>
      <c r="G5" s="1"/>
      <c r="H5" s="3"/>
      <c r="I5" s="3"/>
      <c r="J5" s="4"/>
    </row>
    <row r="6" spans="1:10" outlineLevel="2" x14ac:dyDescent="0.25">
      <c r="A6" s="1"/>
      <c r="B6" s="1"/>
      <c r="C6" s="1"/>
      <c r="D6" s="1"/>
      <c r="E6" s="1"/>
      <c r="F6" s="1" t="s">
        <v>3</v>
      </c>
      <c r="G6" s="1"/>
      <c r="H6" s="3">
        <v>300</v>
      </c>
      <c r="I6" s="3">
        <v>0</v>
      </c>
      <c r="J6" s="17">
        <v>0</v>
      </c>
    </row>
    <row r="7" spans="1:10" ht="15.75" outlineLevel="2" thickBot="1" x14ac:dyDescent="0.3">
      <c r="A7" s="1"/>
      <c r="B7" s="1"/>
      <c r="C7" s="1"/>
      <c r="D7" s="1"/>
      <c r="E7" s="1"/>
      <c r="F7" s="1" t="s">
        <v>4</v>
      </c>
      <c r="G7" s="1"/>
      <c r="H7" s="5">
        <v>4275</v>
      </c>
      <c r="I7" s="5">
        <v>0</v>
      </c>
      <c r="J7" s="18">
        <v>5035</v>
      </c>
    </row>
    <row r="8" spans="1:10" outlineLevel="1" x14ac:dyDescent="0.25">
      <c r="A8" s="1"/>
      <c r="B8" s="1"/>
      <c r="C8" s="1"/>
      <c r="D8" s="1"/>
      <c r="E8" s="1" t="s">
        <v>5</v>
      </c>
      <c r="F8" s="1"/>
      <c r="G8" s="1"/>
      <c r="H8" s="3">
        <f>ROUND(SUM(H5:H7),5)</f>
        <v>4575</v>
      </c>
      <c r="I8" s="3">
        <f>ROUND(SUM(I5:I7),5)</f>
        <v>0</v>
      </c>
      <c r="J8" s="3">
        <f>ROUND(SUM(J5:J7),5)</f>
        <v>5035</v>
      </c>
    </row>
    <row r="9" spans="1:10" outlineLevel="2" x14ac:dyDescent="0.25">
      <c r="A9" s="1"/>
      <c r="B9" s="1"/>
      <c r="C9" s="1"/>
      <c r="D9" s="1"/>
      <c r="E9" s="1" t="s">
        <v>6</v>
      </c>
      <c r="F9" s="1"/>
      <c r="G9" s="1"/>
      <c r="H9" s="3"/>
      <c r="I9" s="3"/>
      <c r="J9" s="4"/>
    </row>
    <row r="10" spans="1:10" outlineLevel="3" x14ac:dyDescent="0.25">
      <c r="A10" s="1"/>
      <c r="B10" s="1"/>
      <c r="C10" s="1"/>
      <c r="D10" s="1"/>
      <c r="E10" s="1"/>
      <c r="F10" s="1" t="s">
        <v>7</v>
      </c>
      <c r="G10" s="1"/>
      <c r="H10" s="3"/>
      <c r="I10" s="3"/>
      <c r="J10" s="4"/>
    </row>
    <row r="11" spans="1:10" outlineLevel="3" x14ac:dyDescent="0.25">
      <c r="A11" s="1"/>
      <c r="B11" s="1"/>
      <c r="C11" s="1"/>
      <c r="D11" s="1"/>
      <c r="E11" s="1"/>
      <c r="F11" s="1"/>
      <c r="G11" s="1" t="s">
        <v>8</v>
      </c>
      <c r="H11" s="3">
        <v>3225</v>
      </c>
      <c r="I11" s="3">
        <v>0</v>
      </c>
      <c r="J11" s="17">
        <v>3916</v>
      </c>
    </row>
    <row r="12" spans="1:10" ht="15.75" outlineLevel="3" thickBot="1" x14ac:dyDescent="0.3">
      <c r="A12" s="1"/>
      <c r="B12" s="1"/>
      <c r="C12" s="1"/>
      <c r="D12" s="1"/>
      <c r="E12" s="1"/>
      <c r="F12" s="1"/>
      <c r="G12" s="1" t="s">
        <v>9</v>
      </c>
      <c r="H12" s="7">
        <v>2030</v>
      </c>
      <c r="I12" s="7">
        <v>0</v>
      </c>
      <c r="J12" s="19">
        <v>1802.82</v>
      </c>
    </row>
    <row r="13" spans="1:10" ht="15.75" outlineLevel="2" thickBot="1" x14ac:dyDescent="0.3">
      <c r="A13" s="1"/>
      <c r="B13" s="1"/>
      <c r="C13" s="1"/>
      <c r="D13" s="1"/>
      <c r="E13" s="1"/>
      <c r="F13" s="1" t="s">
        <v>10</v>
      </c>
      <c r="G13" s="1"/>
      <c r="H13" s="8">
        <f>ROUND(SUM(H10:H12),5)</f>
        <v>5255</v>
      </c>
      <c r="I13" s="8">
        <f>ROUND(SUM(I10:I12),5)</f>
        <v>0</v>
      </c>
      <c r="J13" s="8">
        <f>ROUND(SUM(J10:J12),5)</f>
        <v>5718.82</v>
      </c>
    </row>
    <row r="14" spans="1:10" ht="15.75" outlineLevel="1" thickBot="1" x14ac:dyDescent="0.3">
      <c r="A14" s="1"/>
      <c r="B14" s="1"/>
      <c r="C14" s="1"/>
      <c r="D14" s="1"/>
      <c r="E14" s="1" t="s">
        <v>11</v>
      </c>
      <c r="F14" s="1"/>
      <c r="G14" s="1"/>
      <c r="H14" s="8">
        <f>ROUND(H9+H13,5)</f>
        <v>5255</v>
      </c>
      <c r="I14" s="8">
        <f>ROUND(I9+I13,5)</f>
        <v>0</v>
      </c>
      <c r="J14" s="8">
        <f>ROUND(J9+J13,5)</f>
        <v>5718.82</v>
      </c>
    </row>
    <row r="15" spans="1:10" ht="15.75" thickBot="1" x14ac:dyDescent="0.3">
      <c r="A15" s="1"/>
      <c r="B15" s="1"/>
      <c r="C15" s="1"/>
      <c r="D15" s="1" t="s">
        <v>12</v>
      </c>
      <c r="E15" s="1"/>
      <c r="F15" s="1"/>
      <c r="G15" s="1"/>
      <c r="H15" s="6">
        <f>ROUND(H4+H8+H14,5)</f>
        <v>9830</v>
      </c>
      <c r="I15" s="6">
        <f>ROUND(I4+I8+I14,5)</f>
        <v>0</v>
      </c>
      <c r="J15" s="6">
        <f>ROUND(J4+J8+J14,5)</f>
        <v>10753.82</v>
      </c>
    </row>
    <row r="16" spans="1:10" x14ac:dyDescent="0.25">
      <c r="A16" s="1"/>
      <c r="B16" s="1"/>
      <c r="C16" s="1" t="s">
        <v>13</v>
      </c>
      <c r="D16" s="1"/>
      <c r="E16" s="1"/>
      <c r="F16" s="1"/>
      <c r="G16" s="1"/>
      <c r="H16" s="3">
        <f>H15</f>
        <v>9830</v>
      </c>
      <c r="I16" s="3">
        <f>I15</f>
        <v>0</v>
      </c>
      <c r="J16" s="3">
        <f>J15</f>
        <v>10753.82</v>
      </c>
    </row>
    <row r="17" spans="1:10" outlineLevel="1" x14ac:dyDescent="0.25">
      <c r="A17" s="1"/>
      <c r="B17" s="1"/>
      <c r="C17" s="1"/>
      <c r="D17" s="1" t="s">
        <v>14</v>
      </c>
      <c r="E17" s="1"/>
      <c r="F17" s="1"/>
      <c r="G17" s="1"/>
      <c r="H17" s="3"/>
      <c r="I17" s="3"/>
      <c r="J17" s="4"/>
    </row>
    <row r="18" spans="1:10" outlineLevel="1" x14ac:dyDescent="0.25">
      <c r="A18" s="1"/>
      <c r="B18" s="1"/>
      <c r="C18" s="1"/>
      <c r="D18" s="1"/>
      <c r="E18" s="1" t="s">
        <v>15</v>
      </c>
      <c r="F18" s="1"/>
      <c r="G18" s="1"/>
      <c r="H18" s="3">
        <v>29.5</v>
      </c>
      <c r="I18" s="3">
        <v>0</v>
      </c>
      <c r="J18" s="17">
        <v>64</v>
      </c>
    </row>
    <row r="19" spans="1:10" outlineLevel="2" x14ac:dyDescent="0.25">
      <c r="A19" s="1"/>
      <c r="B19" s="1"/>
      <c r="C19" s="1"/>
      <c r="D19" s="1"/>
      <c r="E19" s="1" t="s">
        <v>16</v>
      </c>
      <c r="F19" s="1"/>
      <c r="G19" s="1"/>
      <c r="H19" s="3"/>
      <c r="I19" s="3"/>
      <c r="J19" s="4"/>
    </row>
    <row r="20" spans="1:10" outlineLevel="3" x14ac:dyDescent="0.25">
      <c r="A20" s="1"/>
      <c r="B20" s="1"/>
      <c r="C20" s="1"/>
      <c r="D20" s="1"/>
      <c r="E20" s="1"/>
      <c r="F20" s="1" t="s">
        <v>17</v>
      </c>
      <c r="G20" s="1"/>
      <c r="H20" s="3"/>
      <c r="I20" s="3"/>
      <c r="J20" s="4"/>
    </row>
    <row r="21" spans="1:10" outlineLevel="3" x14ac:dyDescent="0.25">
      <c r="A21" s="1"/>
      <c r="B21" s="1"/>
      <c r="C21" s="1"/>
      <c r="D21" s="1"/>
      <c r="E21" s="1"/>
      <c r="F21" s="1"/>
      <c r="G21" s="1" t="s">
        <v>18</v>
      </c>
      <c r="H21" s="3">
        <v>3175</v>
      </c>
      <c r="I21" s="3">
        <v>0</v>
      </c>
      <c r="J21" s="17">
        <v>6180</v>
      </c>
    </row>
    <row r="22" spans="1:10" ht="15.75" outlineLevel="3" thickBot="1" x14ac:dyDescent="0.3">
      <c r="A22" s="1"/>
      <c r="B22" s="1"/>
      <c r="C22" s="1"/>
      <c r="D22" s="1"/>
      <c r="E22" s="1"/>
      <c r="F22" s="1"/>
      <c r="G22" s="1" t="s">
        <v>19</v>
      </c>
      <c r="H22" s="7">
        <v>2040</v>
      </c>
      <c r="I22" s="7">
        <v>0</v>
      </c>
      <c r="J22" s="19">
        <v>0</v>
      </c>
    </row>
    <row r="23" spans="1:10" ht="15.75" outlineLevel="2" thickBot="1" x14ac:dyDescent="0.3">
      <c r="A23" s="1"/>
      <c r="B23" s="1"/>
      <c r="C23" s="1"/>
      <c r="D23" s="1"/>
      <c r="E23" s="1"/>
      <c r="F23" s="1" t="s">
        <v>20</v>
      </c>
      <c r="G23" s="1"/>
      <c r="H23" s="6">
        <f>ROUND(SUM(H20:H22),5)</f>
        <v>5215</v>
      </c>
      <c r="I23" s="6">
        <f>ROUND(SUM(I20:I22),5)</f>
        <v>0</v>
      </c>
      <c r="J23" s="6">
        <f>ROUND(SUM(J20:J22),5)</f>
        <v>6180</v>
      </c>
    </row>
    <row r="24" spans="1:10" outlineLevel="1" x14ac:dyDescent="0.25">
      <c r="A24" s="1"/>
      <c r="B24" s="1"/>
      <c r="C24" s="1"/>
      <c r="D24" s="1"/>
      <c r="E24" s="1" t="s">
        <v>21</v>
      </c>
      <c r="F24" s="1"/>
      <c r="G24" s="1"/>
      <c r="H24" s="3">
        <f>ROUND(H19+H23,5)</f>
        <v>5215</v>
      </c>
      <c r="I24" s="3">
        <f>ROUND(I19+I23,5)</f>
        <v>0</v>
      </c>
      <c r="J24" s="3">
        <f>ROUND(J19+J23,5)</f>
        <v>6180</v>
      </c>
    </row>
    <row r="25" spans="1:10" outlineLevel="1" x14ac:dyDescent="0.25">
      <c r="A25" s="1"/>
      <c r="B25" s="1"/>
      <c r="C25" s="1"/>
      <c r="D25" s="1"/>
      <c r="E25" s="1" t="s">
        <v>22</v>
      </c>
      <c r="F25" s="1"/>
      <c r="G25" s="1"/>
      <c r="H25" s="3">
        <v>811</v>
      </c>
      <c r="I25" s="3">
        <v>0</v>
      </c>
      <c r="J25" s="17">
        <f>514.14+362.7</f>
        <v>876.83999999999992</v>
      </c>
    </row>
    <row r="26" spans="1:10" outlineLevel="1" x14ac:dyDescent="0.25">
      <c r="A26" s="1"/>
      <c r="B26" s="1"/>
      <c r="C26" s="1"/>
      <c r="D26" s="1"/>
      <c r="E26" s="1" t="s">
        <v>23</v>
      </c>
      <c r="F26" s="1"/>
      <c r="G26" s="1"/>
      <c r="H26" s="3">
        <v>62.58</v>
      </c>
      <c r="I26" s="3">
        <v>0</v>
      </c>
      <c r="J26" s="17">
        <v>0</v>
      </c>
    </row>
    <row r="27" spans="1:10" outlineLevel="2" x14ac:dyDescent="0.25">
      <c r="A27" s="1"/>
      <c r="B27" s="1"/>
      <c r="C27" s="1"/>
      <c r="D27" s="1"/>
      <c r="E27" s="1" t="s">
        <v>24</v>
      </c>
      <c r="F27" s="1"/>
      <c r="G27" s="1"/>
      <c r="H27" s="3"/>
      <c r="I27" s="3"/>
      <c r="J27" s="4"/>
    </row>
    <row r="28" spans="1:10" outlineLevel="2" x14ac:dyDescent="0.25">
      <c r="A28" s="1"/>
      <c r="B28" s="1"/>
      <c r="C28" s="1"/>
      <c r="D28" s="1"/>
      <c r="E28" s="1"/>
      <c r="F28" s="1" t="s">
        <v>25</v>
      </c>
      <c r="G28" s="1"/>
      <c r="H28" s="3">
        <v>761.11</v>
      </c>
      <c r="I28" s="3">
        <v>0</v>
      </c>
      <c r="J28" s="17">
        <v>0</v>
      </c>
    </row>
    <row r="29" spans="1:10" outlineLevel="2" x14ac:dyDescent="0.25">
      <c r="A29" s="1"/>
      <c r="B29" s="1"/>
      <c r="C29" s="1"/>
      <c r="D29" s="1"/>
      <c r="E29" s="1"/>
      <c r="F29" s="1" t="s">
        <v>26</v>
      </c>
      <c r="G29" s="1"/>
      <c r="H29" s="3">
        <v>398.24</v>
      </c>
      <c r="I29" s="3">
        <v>0</v>
      </c>
      <c r="J29" s="17">
        <v>0</v>
      </c>
    </row>
    <row r="30" spans="1:10" ht="15.75" outlineLevel="2" thickBot="1" x14ac:dyDescent="0.3">
      <c r="A30" s="1"/>
      <c r="B30" s="1"/>
      <c r="C30" s="1"/>
      <c r="D30" s="1"/>
      <c r="E30" s="1"/>
      <c r="F30" s="1" t="s">
        <v>35</v>
      </c>
      <c r="G30" s="1"/>
      <c r="H30" s="5">
        <v>1568.63</v>
      </c>
      <c r="I30" s="5">
        <v>0</v>
      </c>
      <c r="J30" s="18">
        <v>0</v>
      </c>
    </row>
    <row r="31" spans="1:10" outlineLevel="1" x14ac:dyDescent="0.25">
      <c r="A31" s="1"/>
      <c r="B31" s="1"/>
      <c r="C31" s="1"/>
      <c r="D31" s="1"/>
      <c r="E31" s="1" t="s">
        <v>27</v>
      </c>
      <c r="F31" s="1"/>
      <c r="G31" s="1"/>
      <c r="H31" s="3">
        <f>ROUND(SUM(H27:H30),5)</f>
        <v>2727.98</v>
      </c>
      <c r="I31" s="3">
        <f t="shared" ref="I31:J31" si="0">ROUND(SUM(I27:I30),5)</f>
        <v>0</v>
      </c>
      <c r="J31" s="3">
        <f t="shared" si="0"/>
        <v>0</v>
      </c>
    </row>
    <row r="32" spans="1:10" outlineLevel="1" x14ac:dyDescent="0.25">
      <c r="A32" s="1"/>
      <c r="B32" s="1"/>
      <c r="C32" s="1"/>
      <c r="D32" s="1"/>
      <c r="E32" s="1" t="s">
        <v>28</v>
      </c>
      <c r="F32" s="1"/>
      <c r="G32" s="1"/>
      <c r="H32" s="3">
        <v>155.22</v>
      </c>
      <c r="I32" s="3">
        <v>0</v>
      </c>
      <c r="J32" s="17">
        <v>0</v>
      </c>
    </row>
    <row r="33" spans="1:10" ht="15.75" outlineLevel="1" thickBot="1" x14ac:dyDescent="0.3">
      <c r="A33" s="1"/>
      <c r="B33" s="1"/>
      <c r="C33" s="1"/>
      <c r="D33" s="1"/>
      <c r="E33" s="1" t="s">
        <v>29</v>
      </c>
      <c r="F33" s="1"/>
      <c r="G33" s="1"/>
      <c r="H33" s="7">
        <v>255</v>
      </c>
      <c r="I33" s="7">
        <v>0</v>
      </c>
      <c r="J33" s="19">
        <v>0</v>
      </c>
    </row>
    <row r="34" spans="1:10" ht="15.75" thickBot="1" x14ac:dyDescent="0.3">
      <c r="A34" s="1"/>
      <c r="B34" s="1"/>
      <c r="C34" s="1"/>
      <c r="D34" s="1" t="s">
        <v>30</v>
      </c>
      <c r="E34" s="1"/>
      <c r="F34" s="1"/>
      <c r="G34" s="1"/>
      <c r="H34" s="8">
        <f>ROUND(SUM(H17:H18)+SUM(H24:H26)+SUM(H31:H33),5)</f>
        <v>9256.2800000000007</v>
      </c>
      <c r="I34" s="8">
        <f t="shared" ref="I34:J34" si="1">ROUND(SUM(I17:I18)+SUM(I24:I26)+SUM(I31:I33),5)</f>
        <v>0</v>
      </c>
      <c r="J34" s="8">
        <f t="shared" si="1"/>
        <v>7120.84</v>
      </c>
    </row>
    <row r="35" spans="1:10" ht="15.75" thickBot="1" x14ac:dyDescent="0.3">
      <c r="A35" s="1"/>
      <c r="B35" s="1" t="s">
        <v>31</v>
      </c>
      <c r="C35" s="1"/>
      <c r="D35" s="1"/>
      <c r="E35" s="1"/>
      <c r="F35" s="1"/>
      <c r="G35" s="1"/>
      <c r="H35" s="8">
        <f>ROUND(H3+H16-H34,5)</f>
        <v>573.72</v>
      </c>
      <c r="I35" s="8">
        <f t="shared" ref="I35:J35" si="2">ROUND(I3+I16-I34,5)</f>
        <v>0</v>
      </c>
      <c r="J35" s="8">
        <f t="shared" si="2"/>
        <v>3632.98</v>
      </c>
    </row>
    <row r="36" spans="1:10" ht="15.75" thickBot="1" x14ac:dyDescent="0.3">
      <c r="A36" s="1" t="s">
        <v>32</v>
      </c>
      <c r="B36" s="1"/>
      <c r="C36" s="1"/>
      <c r="D36" s="1"/>
      <c r="E36" s="1"/>
      <c r="F36" s="1"/>
      <c r="G36" s="1"/>
      <c r="H36" s="9">
        <f>H35</f>
        <v>573.72</v>
      </c>
      <c r="I36" s="9">
        <f t="shared" ref="I36:J36" si="3">I35</f>
        <v>0</v>
      </c>
      <c r="J36" s="9">
        <f t="shared" si="3"/>
        <v>3632.98</v>
      </c>
    </row>
    <row r="37" spans="1:10" ht="15.75" thickTop="1" x14ac:dyDescent="0.25"/>
  </sheetData>
  <autoFilter ref="H2:J36" xr:uid="{3A934F99-E3FF-4C25-9231-86BD8BFDE881}"/>
  <pageMargins left="0.5" right="0.5" top="1" bottom="0.5" header="0.5" footer="0.3"/>
  <pageSetup scale="89" fitToWidth="0" orientation="landscape" horizontalDpi="1200" verticalDpi="1200" r:id="rId1"/>
  <headerFooter>
    <oddHeader>&amp;L&amp;"Arial,Bold"&amp;8 1:18 PM
 09/07/17
 Accrual Basis&amp;C&amp;"Arial,Bold"&amp;12 Harmonie de Lachine
&amp;14 Profit &amp;&amp; Loss Comparison to Budget and 2014-15 Actual
&amp;10 November 1, 2016 through September 7,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Riley</dc:creator>
  <cp:lastModifiedBy>Bill Riley</cp:lastModifiedBy>
  <cp:lastPrinted>2017-09-07T17:53:46Z</cp:lastPrinted>
  <dcterms:created xsi:type="dcterms:W3CDTF">2017-09-07T17:18:25Z</dcterms:created>
  <dcterms:modified xsi:type="dcterms:W3CDTF">2017-09-07T18:16:37Z</dcterms:modified>
</cp:coreProperties>
</file>